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pivotTables/pivotTable2.xml" ContentType="application/vnd.openxmlformats-officedocument.spreadsheetml.pivot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2ebded439accb7b/Dokument/Lars 2026/Ösbybadets Vänner/Årsstämma/"/>
    </mc:Choice>
  </mc:AlternateContent>
  <xr:revisionPtr revIDLastSave="0" documentId="8_{768155BF-BF34-4309-9EFA-8F8BF07C62C2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R BR 2025" sheetId="15" r:id="rId1"/>
    <sheet name="Kto balans 2025-12-31" sheetId="14" r:id="rId2"/>
    <sheet name="PLUSGIROKONTO 2025" sheetId="13" r:id="rId3"/>
    <sheet name="RR BR 2024" sheetId="12" r:id="rId4"/>
    <sheet name="Kto balans 2024-12-31 " sheetId="11" r:id="rId5"/>
    <sheet name="PLUSGIROKONTO 2024" sheetId="10" r:id="rId6"/>
    <sheet name="RR BR 2023" sheetId="8" r:id="rId7"/>
    <sheet name="Kto balans 2023-12-31" sheetId="7" r:id="rId8"/>
    <sheet name="PLUSGIROKONTO 2023" sheetId="6" r:id="rId9"/>
    <sheet name="PLUSGIROKONTO 2022" sheetId="1" r:id="rId10"/>
    <sheet name="Medlemsregister 2022" sheetId="3" r:id="rId11"/>
    <sheet name="mailadresser 22 t 24" sheetId="9" r:id="rId12"/>
    <sheet name="Kto balans 2022-12-31" sheetId="2" r:id="rId13"/>
    <sheet name="RR BR 2022" sheetId="5" r:id="rId14"/>
    <sheet name="Medlemsregister 2021" sheetId="4" r:id="rId15"/>
  </sheets>
  <definedNames>
    <definedName name="_xlnm._FilterDatabase" localSheetId="11" hidden="1">'mailadresser 22 t 24'!#REF!</definedName>
    <definedName name="_xlnm.Extract" localSheetId="11">'mailadresser 22 t 24'!$A$4</definedName>
  </definedNames>
  <calcPr calcId="191029"/>
  <pivotCaches>
    <pivotCache cacheId="0" r:id="rId16"/>
    <pivotCache cacheId="1" r:id="rId17"/>
    <pivotCache cacheId="2" r:id="rId1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15" l="1"/>
  <c r="E9" i="15"/>
  <c r="B24" i="15"/>
  <c r="B9" i="15"/>
  <c r="B7" i="14"/>
  <c r="B5" i="14"/>
  <c r="C13" i="14"/>
  <c r="C12" i="14"/>
  <c r="I4" i="13"/>
  <c r="I3" i="13"/>
  <c r="B25" i="12"/>
  <c r="B9" i="12"/>
  <c r="B16" i="11"/>
  <c r="C16" i="11" s="1"/>
  <c r="B15" i="11"/>
  <c r="C15" i="11" s="1"/>
  <c r="B7" i="11"/>
  <c r="B10" i="11"/>
  <c r="B9" i="11"/>
  <c r="B24" i="8"/>
  <c r="B15" i="7"/>
  <c r="C15" i="7" s="1"/>
  <c r="B14" i="7"/>
  <c r="C14" i="7" s="1"/>
  <c r="H15" i="6"/>
  <c r="H16" i="6"/>
  <c r="H19" i="6"/>
  <c r="H20" i="6"/>
  <c r="H21" i="6"/>
  <c r="H22" i="6"/>
  <c r="H23" i="6"/>
  <c r="H27" i="6"/>
  <c r="H28" i="6"/>
  <c r="H30" i="6"/>
  <c r="H31" i="6"/>
  <c r="H32" i="6"/>
  <c r="H33" i="6"/>
  <c r="H34" i="6"/>
  <c r="H35" i="6"/>
  <c r="H36" i="6"/>
  <c r="H37" i="6"/>
  <c r="H39" i="6"/>
  <c r="H41" i="6"/>
  <c r="H42" i="6"/>
  <c r="H43" i="6"/>
  <c r="H46" i="6"/>
  <c r="H47" i="6"/>
  <c r="H48" i="6"/>
  <c r="H50" i="6"/>
  <c r="H51" i="6"/>
  <c r="H52" i="6"/>
  <c r="H53" i="6"/>
  <c r="H55" i="6"/>
  <c r="H56" i="6"/>
  <c r="H59" i="6"/>
  <c r="H62" i="6"/>
  <c r="B10" i="7"/>
  <c r="B7" i="7"/>
  <c r="B9" i="7"/>
  <c r="B8" i="7"/>
  <c r="B24" i="5"/>
  <c r="C15" i="2"/>
  <c r="C14" i="2"/>
  <c r="C16" i="2" s="1"/>
  <c r="B8" i="2"/>
  <c r="B9" i="2"/>
  <c r="B7" i="2"/>
  <c r="C14" i="14" l="1"/>
  <c r="C17" i="11"/>
  <c r="B11" i="11"/>
  <c r="C16" i="7"/>
  <c r="B8" i="14"/>
</calcChain>
</file>

<file path=xl/sharedStrings.xml><?xml version="1.0" encoding="utf-8"?>
<sst xmlns="http://schemas.openxmlformats.org/spreadsheetml/2006/main" count="3199" uniqueCount="1159">
  <si>
    <t>Bokföringsdag</t>
  </si>
  <si>
    <t>Belopp</t>
  </si>
  <si>
    <t>Namn</t>
  </si>
  <si>
    <t>Rubrik</t>
  </si>
  <si>
    <t>Meddelande</t>
  </si>
  <si>
    <t>Egna anteckningar</t>
  </si>
  <si>
    <t>Epost angiven på inbetalning</t>
  </si>
  <si>
    <t>Medlemsräkning</t>
  </si>
  <si>
    <t>SWISH AVGIFT</t>
  </si>
  <si>
    <t>BG INSÄTTNING 1</t>
  </si>
  <si>
    <t>5357-5205</t>
  </si>
  <si>
    <t>KRISTINA OCH CHRISTER ARVAS</t>
  </si>
  <si>
    <t>christer.arvas@gmail.com</t>
  </si>
  <si>
    <t>PONTELL HAGKLINT MONICA</t>
  </si>
  <si>
    <t>monica.pontell@gmail.com</t>
  </si>
  <si>
    <t>SWISH INBETAL</t>
  </si>
  <si>
    <t>Louise Epstein</t>
  </si>
  <si>
    <t>G Henriksson</t>
  </si>
  <si>
    <t>EVA O JOHAN OTTERBECK</t>
  </si>
  <si>
    <t>johan.otterbeck.jo@gmail.com</t>
  </si>
  <si>
    <t>Jörgen Ellgren</t>
  </si>
  <si>
    <t>jorgen@ellgren.se</t>
  </si>
  <si>
    <t>Ann Ryberg</t>
  </si>
  <si>
    <t>John Lovering</t>
  </si>
  <si>
    <t>johnlovering54@gmail.com</t>
  </si>
  <si>
    <t>BANÉR, ANNE</t>
  </si>
  <si>
    <t>annebaner@gmail.com</t>
  </si>
  <si>
    <t>ANKARCRONA, MI</t>
  </si>
  <si>
    <t>HOLST ÅBERG, JOANNA</t>
  </si>
  <si>
    <t>ERIC GIERTZ</t>
  </si>
  <si>
    <t>eric.giertz@gmail.com</t>
  </si>
  <si>
    <t>INGRID GIERTZ</t>
  </si>
  <si>
    <t>ingrid.giertz@gmail.com</t>
  </si>
  <si>
    <t>HERMAN KEUSSEN</t>
  </si>
  <si>
    <t>keussen@bahnhof.se</t>
  </si>
  <si>
    <t>Henrik Berggren</t>
  </si>
  <si>
    <t>heja.berggren@gmail.com</t>
  </si>
  <si>
    <t>DILLNER, PER</t>
  </si>
  <si>
    <t>pdillner@icloud.com</t>
  </si>
  <si>
    <t>TORBERGER, ULF</t>
  </si>
  <si>
    <t>Eva Jacobsson</t>
  </si>
  <si>
    <t>eva.jacobsson@telia.com</t>
  </si>
  <si>
    <t>ENGSTRAND, ANDERS</t>
  </si>
  <si>
    <t>TINGSTRÖM, RAGNAR</t>
  </si>
  <si>
    <t>ragnar@scream.se</t>
  </si>
  <si>
    <t>LARS HOLMQVIST</t>
  </si>
  <si>
    <t>larsholmqv@gmail.com</t>
  </si>
  <si>
    <t>REUTERWALL-PSARRIS,</t>
  </si>
  <si>
    <t>Maud Reuterwall</t>
  </si>
  <si>
    <t>MANNERSON, SOFIE</t>
  </si>
  <si>
    <t>Joachim Gahm</t>
  </si>
  <si>
    <t>joachim@gahm.Com</t>
  </si>
  <si>
    <t>Karin Nordvaller</t>
  </si>
  <si>
    <t>karin@nordvaller.se</t>
  </si>
  <si>
    <t>ECKERSTRÖM WACHTMEIS</t>
  </si>
  <si>
    <t>Anna Wachtmeister</t>
  </si>
  <si>
    <t>anna.e.wachtmeister@gmail.com</t>
  </si>
  <si>
    <t>BJÖRKMAN, MARIE-LOUI</t>
  </si>
  <si>
    <t>Bjorkman.ml@gmail.com</t>
  </si>
  <si>
    <t>Marie Alrutz</t>
  </si>
  <si>
    <t>Birgitta de Verdier</t>
  </si>
  <si>
    <t>Birgitta.deverdier@gmail.com</t>
  </si>
  <si>
    <t>Peter Knafve</t>
  </si>
  <si>
    <t>Astrid Sellergren</t>
  </si>
  <si>
    <t>astrid.sellergren@gmail.com</t>
  </si>
  <si>
    <t>peter.knafve@telia.com</t>
  </si>
  <si>
    <t>Madeleine Pagelz</t>
  </si>
  <si>
    <t>madeleinepagelz@gmail.com</t>
  </si>
  <si>
    <t>BJÖRNSSON, BJÖRN</t>
  </si>
  <si>
    <t>Anne Lundgren</t>
  </si>
  <si>
    <t>Göran Lundgren</t>
  </si>
  <si>
    <t>anne.bontin.lundgrenattelia.com</t>
  </si>
  <si>
    <t>Carl Erik Eriksson</t>
  </si>
  <si>
    <t>carlerikeriksson@mac.com</t>
  </si>
  <si>
    <t>ERIK EDMAN</t>
  </si>
  <si>
    <t>Familjen Edman</t>
  </si>
  <si>
    <t>erik@edman.eu</t>
  </si>
  <si>
    <t>Clarence Reuterswärd</t>
  </si>
  <si>
    <t>Martin Ritzén</t>
  </si>
  <si>
    <t>Bibbi Ritzen</t>
  </si>
  <si>
    <t>KARSTEN HUSBERG</t>
  </si>
  <si>
    <t>karsten@husberg.fr</t>
  </si>
  <si>
    <t>FRIIS GUNILLA</t>
  </si>
  <si>
    <t>Familjen Peder Friis</t>
  </si>
  <si>
    <t>REZA FARHANG</t>
  </si>
  <si>
    <t>rezurt@gmail.com</t>
  </si>
  <si>
    <t>Eva Drangel</t>
  </si>
  <si>
    <t>Johan och Eva Drangel</t>
  </si>
  <si>
    <t>evadrangel@gmail.com</t>
  </si>
  <si>
    <t>Sebastian Billing</t>
  </si>
  <si>
    <t>Familjen Stenbeck Billing</t>
  </si>
  <si>
    <t>Ulla Elisabeth Lundi</t>
  </si>
  <si>
    <t>Fam Lundin</t>
  </si>
  <si>
    <t>Elisabeth.lundin@geum.se</t>
  </si>
  <si>
    <t>SOLVEIG BRUNNER</t>
  </si>
  <si>
    <t>solveigbrunner@outlook.com</t>
  </si>
  <si>
    <t>HANNA LILLIESKÖLD RI</t>
  </si>
  <si>
    <t>Claes Lilliesköld</t>
  </si>
  <si>
    <t>Hanna.Rickberg@gmail.com</t>
  </si>
  <si>
    <t>Christina Bonrud-Arn</t>
  </si>
  <si>
    <t>Körmendi </t>
  </si>
  <si>
    <t>EVERUM, OSSIE</t>
  </si>
  <si>
    <t>CRAELIUS,CARIN</t>
  </si>
  <si>
    <t>Familjemedlemskap Carin o Per Craelius</t>
  </si>
  <si>
    <t>LENZ, JÖRGEN</t>
  </si>
  <si>
    <t> jorgen.lenz@gmail.com</t>
  </si>
  <si>
    <t>Christian Lépée</t>
  </si>
  <si>
    <t>Familj Lépée-Ericson</t>
  </si>
  <si>
    <t>christianlepee@gmail.com</t>
  </si>
  <si>
    <t>WEHLÈN,BJÖRN</t>
  </si>
  <si>
    <t>Patricia &amp; Björn Wehlén</t>
  </si>
  <si>
    <t>AVELLAN-HULTMAN, LAR</t>
  </si>
  <si>
    <t>Lars och Maria Avellan</t>
  </si>
  <si>
    <t>lars.avellan@telia.com</t>
  </si>
  <si>
    <t>TORBERGER MATS</t>
  </si>
  <si>
    <t>MATS.TORBERGER@GMAIL.COM</t>
  </si>
  <si>
    <t>LOEPER GRAFSTRÖM KARIN</t>
  </si>
  <si>
    <t>LARS OLOF MALMSTRÖM</t>
  </si>
  <si>
    <t>lo.malmstrom@gmail.com</t>
  </si>
  <si>
    <t>WAERN OLOF</t>
  </si>
  <si>
    <t>OLOF.WAERN@TELIA.COM</t>
  </si>
  <si>
    <t>Anna Sahlin Engsner</t>
  </si>
  <si>
    <t>Fam Engsner (Anna, Henrik, Vera)</t>
  </si>
  <si>
    <t>engsner@me.com</t>
  </si>
  <si>
    <t>Leif Arne Bornvik</t>
  </si>
  <si>
    <t>Leif o Viveca Bornvik</t>
  </si>
  <si>
    <t>leif.bornvik@gmail.com</t>
  </si>
  <si>
    <t>Lars Lagerström</t>
  </si>
  <si>
    <t>Christer Ulff</t>
  </si>
  <si>
    <t>CHRISTER.ULFF@TOREULFF.SE</t>
  </si>
  <si>
    <t>FREDRIK.ULFF@GMAIL.COM</t>
  </si>
  <si>
    <t>CAROLINA.ULFF@TOREULFF.SE</t>
  </si>
  <si>
    <t>ANGERT LILLIESTRÅLE MÄRTH</t>
  </si>
  <si>
    <t>GRÖNDAL, JOHAN</t>
  </si>
  <si>
    <t>johan.grondal@gmail.com</t>
  </si>
  <si>
    <t>Maria Wadmark Hägerd</t>
  </si>
  <si>
    <t>Familjen Maria Hägerdal</t>
  </si>
  <si>
    <t>maria@hagerdal.eu</t>
  </si>
  <si>
    <t>Maj-Lena Welin</t>
  </si>
  <si>
    <t>Lars Welin</t>
  </si>
  <si>
    <t>lars.welin@live.se</t>
  </si>
  <si>
    <t>PRIS ENL SPEC</t>
  </si>
  <si>
    <t>LYDIA HYLTÉN-CAVALLI</t>
  </si>
  <si>
    <t>Fredrik och Lydia H-Cavallius</t>
  </si>
  <si>
    <t>lydia@wegaadvokater.se</t>
  </si>
  <si>
    <t>Skandinaviska Enskilda Ba</t>
  </si>
  <si>
    <t>Lars SEB utlägg</t>
  </si>
  <si>
    <t>UTLÄGG ÖBV22</t>
  </si>
  <si>
    <t>Lars utlägg 20221207</t>
  </si>
  <si>
    <t>WENNERSTRÖM, HELENA</t>
  </si>
  <si>
    <t>Frank Harald Murray</t>
  </si>
  <si>
    <t>CECILIA WEHLÉN</t>
  </si>
  <si>
    <t>BG INSÄTTNING 2</t>
  </si>
  <si>
    <t>Mikael Adriansson</t>
  </si>
  <si>
    <t>LUNDGREN, KARIN</t>
  </si>
  <si>
    <t>WOHLFAHRT, GUSTAV</t>
  </si>
  <si>
    <t>Urban Wrethagen</t>
  </si>
  <si>
    <t>JUFORS, MADELEINE</t>
  </si>
  <si>
    <t>Elisabeth Armfelt</t>
  </si>
  <si>
    <t>TORBERGER, JAN</t>
  </si>
  <si>
    <t>WALDENSTRÖM, CHRISTI</t>
  </si>
  <si>
    <t>SCHERWIN,SANNA LINN</t>
  </si>
  <si>
    <t>Eva Busch</t>
  </si>
  <si>
    <t>Henrik Pompeius</t>
  </si>
  <si>
    <t>Annika Friberg</t>
  </si>
  <si>
    <t>Jonas Falck</t>
  </si>
  <si>
    <t>MÅRTENSSON CECILIA</t>
  </si>
  <si>
    <t>SCHRÖDER, LISEN</t>
  </si>
  <si>
    <t>Susanne Andréason</t>
  </si>
  <si>
    <t>HOLMSTEDT ENGLUND, K</t>
  </si>
  <si>
    <t>AXLING, BRITT-MARIE</t>
  </si>
  <si>
    <t>076 392 86 22</t>
  </si>
  <si>
    <t>Herman Johansson</t>
  </si>
  <si>
    <t>Stefan, Janna, Gigi, Platon Marko</t>
  </si>
  <si>
    <t>Brinken 6, 182 73. Stocksund</t>
  </si>
  <si>
    <t>Yrsagäven 3, 182 55 Djursholm</t>
  </si>
  <si>
    <t>Ove Svantegård</t>
  </si>
  <si>
    <t>OWE.SVANTEGARD@GMAIL.COM</t>
  </si>
  <si>
    <t>073-755 41 07</t>
  </si>
  <si>
    <t>MÖRBYHÖJDEN 12 LGH 1401, 182 32 Danderyd</t>
  </si>
  <si>
    <t>Ösbyvägen 35, 18254 Djurholm</t>
  </si>
  <si>
    <t>Vendevägen 5 C lgh 1101, 182 69 Djursholm</t>
  </si>
  <si>
    <t>Kerstin Kuntzel</t>
  </si>
  <si>
    <t>Jan och Mia Egnefors</t>
  </si>
  <si>
    <t>janchrister.egnefors@hotmail.com</t>
  </si>
  <si>
    <t>Kårevägen 16, 182 66 Djursholm</t>
  </si>
  <si>
    <t>Annette och Gunnar Alaeus</t>
  </si>
  <si>
    <t>annette.alaeus@gmail.com</t>
  </si>
  <si>
    <t>Kolgavägen 5 A, 182 65 Djursholm</t>
  </si>
  <si>
    <t>frankmurray42@gmail.com</t>
  </si>
  <si>
    <t>lars.wehlen@hotmail.com</t>
  </si>
  <si>
    <t>Cecilia &amp; L. Wehlén</t>
  </si>
  <si>
    <t>Fam. Mikael Adriansson</t>
  </si>
  <si>
    <t>070 940 98 02</t>
  </si>
  <si>
    <t>karinmlundgren@outlook.com</t>
  </si>
  <si>
    <t>070 290 41 87</t>
  </si>
  <si>
    <t>Fam Gustav Wohlfahrt</t>
  </si>
  <si>
    <t>070 995 59 55</t>
  </si>
  <si>
    <t>wrethagenurban@gmail.com</t>
  </si>
  <si>
    <t>073 587 05 12</t>
  </si>
  <si>
    <t>070 433 33 47</t>
  </si>
  <si>
    <t>Per Dillner </t>
  </si>
  <si>
    <t>madeleinejufors@hotmail.com</t>
  </si>
  <si>
    <t>buscheva@hotmail.com</t>
  </si>
  <si>
    <t>070 621 40 40</t>
  </si>
  <si>
    <t>richardmojansson@gmail.com, elisabeth.armfelt@live.se</t>
  </si>
  <si>
    <t>Elisabeth Armfelt, Richard Mojansson</t>
  </si>
  <si>
    <t>076 775 59 96</t>
  </si>
  <si>
    <t>Jan o Lena Torberger</t>
  </si>
  <si>
    <t>073 267 10 73</t>
  </si>
  <si>
    <t>lapleg@telia.com</t>
  </si>
  <si>
    <t>Christina Waldenström</t>
  </si>
  <si>
    <t>073 939 78 57</t>
  </si>
  <si>
    <t>sannahj@hotmail.com</t>
  </si>
  <si>
    <t>076 127 20 68</t>
  </si>
  <si>
    <t>Sanna Scherwin</t>
  </si>
  <si>
    <t>070 843 24 35</t>
  </si>
  <si>
    <t>Anna Larsen</t>
  </si>
  <si>
    <t>henrik@pompeius.se</t>
  </si>
  <si>
    <t>Henrik Pompeius</t>
  </si>
  <si>
    <t>073 981 71 90</t>
  </si>
  <si>
    <t> annika0303@hotmail.com</t>
  </si>
  <si>
    <t>070 966 37 55</t>
  </si>
  <si>
    <t>Ossie.everum@gmail.com</t>
  </si>
  <si>
    <t>Fam Everum</t>
  </si>
  <si>
    <t>070 590 88 50</t>
  </si>
  <si>
    <t>BJÖRNSTJERNA, MARTINA</t>
  </si>
  <si>
    <t>Björnstjerna</t>
  </si>
  <si>
    <t>070 723 00 94</t>
  </si>
  <si>
    <t>jonas@photo300.com</t>
  </si>
  <si>
    <t>Jonas Falck</t>
  </si>
  <si>
    <t>070 890 70 09</t>
  </si>
  <si>
    <t>ciamartensson@hotmail.com</t>
  </si>
  <si>
    <t>Cecilia Mårtensson</t>
  </si>
  <si>
    <t>070 860 12 34</t>
  </si>
  <si>
    <t>lisen.schroder@gmail.com</t>
  </si>
  <si>
    <t>Lisen Schröder</t>
  </si>
  <si>
    <t>070 712 25 95</t>
  </si>
  <si>
    <t>susanne.gidefeldt@gmail.com</t>
  </si>
  <si>
    <t>073 261 86 62</t>
  </si>
  <si>
    <t>Pia o Fredrik Englund</t>
  </si>
  <si>
    <t>070 825 59 60</t>
  </si>
  <si>
    <t>Axlings</t>
  </si>
  <si>
    <t>070 023 11 10</t>
  </si>
  <si>
    <t>anne.bontin.lundgren@telia.com</t>
  </si>
  <si>
    <t>Anne och Göran Lundgren</t>
  </si>
  <si>
    <t>070 631 52 02</t>
  </si>
  <si>
    <t>herman.johansson@wester-elsner.se</t>
  </si>
  <si>
    <t>kerstin.kuentzelattelia.com</t>
  </si>
  <si>
    <t>Karin och Kenn Lundgren</t>
  </si>
  <si>
    <t>Micke.adriansson@gmail.com</t>
  </si>
  <si>
    <t>agneta.flach@icloud.com</t>
  </si>
  <si>
    <t>Agneta o Calle Flach</t>
  </si>
  <si>
    <t>Annika, Hedda, Gustaf, Björn Björnsson</t>
  </si>
  <si>
    <t>bjorn@bjornssons.se</t>
  </si>
  <si>
    <t xml:space="preserve">Lars SEB utlägg </t>
  </si>
  <si>
    <t>ÖBV UTLÄGG</t>
  </si>
  <si>
    <t>Lars utlägg 20221219</t>
  </si>
  <si>
    <t>UB 2022-12-31</t>
  </si>
  <si>
    <t>IB 2022-01-01</t>
  </si>
  <si>
    <t>Row Labels</t>
  </si>
  <si>
    <t>Grand Total</t>
  </si>
  <si>
    <t>Sum of Belopp</t>
  </si>
  <si>
    <t>Medl avgifter</t>
  </si>
  <si>
    <t>Bank avg</t>
  </si>
  <si>
    <t>Omkostnader</t>
  </si>
  <si>
    <t>(blank)</t>
  </si>
  <si>
    <t>Antal medl avg à 100 kr</t>
  </si>
  <si>
    <t>Antal medl avg à 150 kr (2,5p)</t>
  </si>
  <si>
    <t>st</t>
  </si>
  <si>
    <t>ÖBV 2022</t>
  </si>
  <si>
    <t>Efternamn</t>
  </si>
  <si>
    <t>Förnamn</t>
  </si>
  <si>
    <t>Gatuadress</t>
  </si>
  <si>
    <t>Postnummer</t>
  </si>
  <si>
    <t>Postort</t>
  </si>
  <si>
    <t>Famil?</t>
  </si>
  <si>
    <t>Mail</t>
  </si>
  <si>
    <t>Familjemedlemmar</t>
  </si>
  <si>
    <t>Ytterligare mailadresser</t>
  </si>
  <si>
    <t>Abramowwicz</t>
  </si>
  <si>
    <t>Isak</t>
  </si>
  <si>
    <t>Forsetevägen 14</t>
  </si>
  <si>
    <t>Djursholm</t>
  </si>
  <si>
    <t>Familj</t>
  </si>
  <si>
    <t>isak.abramowicz@gmail.com</t>
  </si>
  <si>
    <t>Lisa</t>
  </si>
  <si>
    <t>Adriansson</t>
  </si>
  <si>
    <t>Mikael</t>
  </si>
  <si>
    <t>Västerviksv 1F</t>
  </si>
  <si>
    <t>Danderyd</t>
  </si>
  <si>
    <t>Alaeus</t>
  </si>
  <si>
    <t>Gunnar</t>
  </si>
  <si>
    <t>Kolgavägen 1A</t>
  </si>
  <si>
    <t>djursholm</t>
  </si>
  <si>
    <t>Annette</t>
  </si>
  <si>
    <t>Allerman</t>
  </si>
  <si>
    <t>Ingrid</t>
  </si>
  <si>
    <t>Östbergavägen 1</t>
  </si>
  <si>
    <t>allerman@telia.com</t>
  </si>
  <si>
    <t>Alrutz</t>
  </si>
  <si>
    <t>Marie</t>
  </si>
  <si>
    <t>marie@alrutz.nu</t>
  </si>
  <si>
    <t>Andreason-Gidefeldt</t>
  </si>
  <si>
    <t>Susanne</t>
  </si>
  <si>
    <t>Villavägen 35A</t>
  </si>
  <si>
    <t>Stocksund</t>
  </si>
  <si>
    <t>Angert Lilliestråle</t>
  </si>
  <si>
    <t>Märtha</t>
  </si>
  <si>
    <t>Vendevägen 13</t>
  </si>
  <si>
    <t>martha.a.lilliestrale@gmail.com</t>
  </si>
  <si>
    <t>Ankarcrona</t>
  </si>
  <si>
    <t>Mi</t>
  </si>
  <si>
    <t>Fritiofsvägen 5</t>
  </si>
  <si>
    <t>mi.ankarcrona@gmail.com</t>
  </si>
  <si>
    <t>Annerstedt</t>
  </si>
  <si>
    <t>Mats</t>
  </si>
  <si>
    <t>Rindögatan 6</t>
  </si>
  <si>
    <t>Stockhiolm</t>
  </si>
  <si>
    <t>Armfelt</t>
  </si>
  <si>
    <t>Elisabeth</t>
  </si>
  <si>
    <t>Norevägen 59</t>
  </si>
  <si>
    <t>elisabeth.armfelt@gmail.com</t>
  </si>
  <si>
    <t>Arvidsson</t>
  </si>
  <si>
    <t>Mattias</t>
  </si>
  <si>
    <t>Adilsvägen 1A</t>
  </si>
  <si>
    <t>mattias.arvidsson@prv.se</t>
  </si>
  <si>
    <t>Avellan-Hultman</t>
  </si>
  <si>
    <t>Lars</t>
  </si>
  <si>
    <t>Österängsv 42A</t>
  </si>
  <si>
    <t>Enebyberg</t>
  </si>
  <si>
    <t>Maria</t>
  </si>
  <si>
    <t>Axling</t>
  </si>
  <si>
    <t>Britt-Marie</t>
  </si>
  <si>
    <t>Njordvägen 4</t>
  </si>
  <si>
    <t>bitteaxling@hotmail.com</t>
  </si>
  <si>
    <t>Olle</t>
  </si>
  <si>
    <t>oaxling@gmail.com</t>
  </si>
  <si>
    <t>Baner</t>
  </si>
  <si>
    <t>Anne</t>
  </si>
  <si>
    <t>Vendestigen 1</t>
  </si>
  <si>
    <t>Berggren</t>
  </si>
  <si>
    <t>Henrik</t>
  </si>
  <si>
    <t>Skandiavägen 11</t>
  </si>
  <si>
    <t>Bergholm</t>
  </si>
  <si>
    <t>Jöran</t>
  </si>
  <si>
    <t>Sveavägen 7B</t>
  </si>
  <si>
    <t>j.bergholm@telia.com</t>
  </si>
  <si>
    <t>Berglund</t>
  </si>
  <si>
    <t>Bo</t>
  </si>
  <si>
    <t>Valevägen 6</t>
  </si>
  <si>
    <t>bo.berglund@ki.se</t>
  </si>
  <si>
    <t>Bergman</t>
  </si>
  <si>
    <t>Heide</t>
  </si>
  <si>
    <t>Germaniav 1</t>
  </si>
  <si>
    <t>heide.bergman@gmail.com</t>
  </si>
  <si>
    <t>Bergsten</t>
  </si>
  <si>
    <t>Siv-Britt</t>
  </si>
  <si>
    <t>Lillkalmarv 9</t>
  </si>
  <si>
    <t>sivbergsten@hotmail.com</t>
  </si>
  <si>
    <t>Biederman</t>
  </si>
  <si>
    <t>Klaus</t>
  </si>
  <si>
    <t>Föreningsv 4</t>
  </si>
  <si>
    <t>k.b@kth.se</t>
  </si>
  <si>
    <t>Bierke</t>
  </si>
  <si>
    <t>Väringavägen 23</t>
  </si>
  <si>
    <t>Björkegren</t>
  </si>
  <si>
    <t>Eva</t>
  </si>
  <si>
    <t>Kårevägen 24</t>
  </si>
  <si>
    <t>Camilla</t>
  </si>
  <si>
    <t>Celsiusgatan 3</t>
  </si>
  <si>
    <t>Stockholm</t>
  </si>
  <si>
    <t>Björkman</t>
  </si>
  <si>
    <t>Marie-Louise</t>
  </si>
  <si>
    <t>Sveavägen 18B</t>
  </si>
  <si>
    <t>bjorkman.ml@gmail.com</t>
  </si>
  <si>
    <t>Björnsson</t>
  </si>
  <si>
    <t>Björn</t>
  </si>
  <si>
    <t>Auravägen 2</t>
  </si>
  <si>
    <t>Gunilla</t>
  </si>
  <si>
    <t>Björnstierna</t>
  </si>
  <si>
    <t>Martina</t>
  </si>
  <si>
    <t>Eketorpsvägen 1</t>
  </si>
  <si>
    <t>martinabjornstierna@hotmail.com</t>
  </si>
  <si>
    <t>Blom</t>
  </si>
  <si>
    <t>Agneta</t>
  </si>
  <si>
    <t>agnetablom19@gmail.com</t>
  </si>
  <si>
    <t>Lennie</t>
  </si>
  <si>
    <t>Boberg</t>
  </si>
  <si>
    <t>jan</t>
  </si>
  <si>
    <t>Torstenssonsv 7 L</t>
  </si>
  <si>
    <t>boberg_767@hotmail.com</t>
  </si>
  <si>
    <t>Cattis, Adrian, Bonnie, Ludvig, Philip</t>
  </si>
  <si>
    <t>Boman</t>
  </si>
  <si>
    <t>Anna</t>
  </si>
  <si>
    <t>Holmgårdsv 6</t>
  </si>
  <si>
    <t>Calle, Erika</t>
  </si>
  <si>
    <t>Bonrud-Arnesen</t>
  </si>
  <si>
    <t>Christina</t>
  </si>
  <si>
    <t>Kårevägen 18</t>
  </si>
  <si>
    <t>Bontin-Lundgren</t>
  </si>
  <si>
    <t>Fafnerstigen 3</t>
  </si>
  <si>
    <t>Göran</t>
  </si>
  <si>
    <t>Bozorgnia</t>
  </si>
  <si>
    <t>Ebba</t>
  </si>
  <si>
    <t>Brandt</t>
  </si>
  <si>
    <t>Pelle</t>
  </si>
  <si>
    <t>Mörbydalen 18</t>
  </si>
  <si>
    <t>pelle@pellebrandt.se</t>
  </si>
  <si>
    <t>Carin</t>
  </si>
  <si>
    <t>Brunner</t>
  </si>
  <si>
    <t>Solveig</t>
  </si>
  <si>
    <t>Busch</t>
  </si>
  <si>
    <t>Grimvägen 3</t>
  </si>
  <si>
    <t>Ceder</t>
  </si>
  <si>
    <t>Sylvia</t>
  </si>
  <si>
    <t>Fafnervägen 19</t>
  </si>
  <si>
    <t>Craelius Hultin</t>
  </si>
  <si>
    <t>Rosvägen 1</t>
  </si>
  <si>
    <t>carin.craelius@gmail.com</t>
  </si>
  <si>
    <t>familjen</t>
  </si>
  <si>
    <t>Crisp</t>
  </si>
  <si>
    <t>Breda vägen 84</t>
  </si>
  <si>
    <t>mariecrisp3@gmail.com</t>
  </si>
  <si>
    <t>Dahlgren</t>
  </si>
  <si>
    <t>e2ulfd@gmail.com</t>
  </si>
  <si>
    <t>Danielsson</t>
  </si>
  <si>
    <t>Anders S</t>
  </si>
  <si>
    <t>Auravägen 31 A</t>
  </si>
  <si>
    <t>Darlington Obel</t>
  </si>
  <si>
    <t>gunilla.darlington@gmail.com</t>
  </si>
  <si>
    <t>de Chateau</t>
  </si>
  <si>
    <t>Simon</t>
  </si>
  <si>
    <t>Ymervägen 36</t>
  </si>
  <si>
    <t>simondechateau@hotmail.com</t>
  </si>
  <si>
    <t>Clara</t>
  </si>
  <si>
    <t>de Verdier</t>
  </si>
  <si>
    <t>Birgitta</t>
  </si>
  <si>
    <t>Mörbyleden 22</t>
  </si>
  <si>
    <t>birgittadeverdier@gmail.com</t>
  </si>
  <si>
    <t>Dilllner</t>
  </si>
  <si>
    <t>Marianne</t>
  </si>
  <si>
    <t>Grevgatan 59A</t>
  </si>
  <si>
    <t>Per</t>
  </si>
  <si>
    <t>Stefan Löfvingsv 37</t>
  </si>
  <si>
    <t>Vaxholm</t>
  </si>
  <si>
    <t>Drangel</t>
  </si>
  <si>
    <t>Pontongränd 19</t>
  </si>
  <si>
    <t>Täby</t>
  </si>
  <si>
    <t>Johan</t>
  </si>
  <si>
    <t>Drougge</t>
  </si>
  <si>
    <t>Gunnvägen 3</t>
  </si>
  <si>
    <t>Eckerström-Wachtmeister</t>
  </si>
  <si>
    <t>Upplandsgatan 1</t>
  </si>
  <si>
    <t>Edman</t>
  </si>
  <si>
    <t>Erik</t>
  </si>
  <si>
    <t>Vendevägen 65</t>
  </si>
  <si>
    <t>Eevrum</t>
  </si>
  <si>
    <t>Gerthy</t>
  </si>
  <si>
    <t>gerthy.everum@gmail.com</t>
  </si>
  <si>
    <t>Egnefors</t>
  </si>
  <si>
    <t>Jan-Christer</t>
  </si>
  <si>
    <t>Kårevägen 16</t>
  </si>
  <si>
    <t>Elfström</t>
  </si>
  <si>
    <t>Albert</t>
  </si>
  <si>
    <t>Vintervägen 5</t>
  </si>
  <si>
    <t>albert@mlt.nu</t>
  </si>
  <si>
    <t>Ellgren</t>
  </si>
  <si>
    <t>Jörgen</t>
  </si>
  <si>
    <t>Stallbacken 13</t>
  </si>
  <si>
    <t>jorgen@ellgren.nu</t>
  </si>
  <si>
    <t>Engstrand</t>
  </si>
  <si>
    <t>Anders</t>
  </si>
  <si>
    <t>Jägerbacken 18</t>
  </si>
  <si>
    <t>anders@engstrandvision.se</t>
  </si>
  <si>
    <t>Epstein</t>
  </si>
  <si>
    <t>Louise</t>
  </si>
  <si>
    <t>Lillkalmarv 27</t>
  </si>
  <si>
    <t>louise.epstein@sr.se</t>
  </si>
  <si>
    <t>Greger</t>
  </si>
  <si>
    <t>Erhardt</t>
  </si>
  <si>
    <t>Felix</t>
  </si>
  <si>
    <t>Fafnerstigen 5B</t>
  </si>
  <si>
    <t>felix.erhardt@gmail.com</t>
  </si>
  <si>
    <t>Ericson</t>
  </si>
  <si>
    <t>Petra LH</t>
  </si>
  <si>
    <t>Hildingavägen 54</t>
  </si>
  <si>
    <t>plh.ericson@hotmail.com</t>
  </si>
  <si>
    <t>Eriksson</t>
  </si>
  <si>
    <t>Carl-Erik</t>
  </si>
  <si>
    <t>Modevägen 4</t>
  </si>
  <si>
    <t>Malin</t>
  </si>
  <si>
    <t>Bergvägen 5B</t>
  </si>
  <si>
    <t>malin.eriksson@dnb.se</t>
  </si>
  <si>
    <t>Jacob, Max</t>
  </si>
  <si>
    <t>Per M</t>
  </si>
  <si>
    <t>Mörbydalen 24</t>
  </si>
  <si>
    <t>pm-eriksson@hotmail.com</t>
  </si>
  <si>
    <t>Everum</t>
  </si>
  <si>
    <t>Ossie</t>
  </si>
  <si>
    <t>Valevägen 59</t>
  </si>
  <si>
    <t>ossie.everum@gmail.com</t>
  </si>
  <si>
    <t>Falck</t>
  </si>
  <si>
    <t>Jonas</t>
  </si>
  <si>
    <t>Lindholmens gå</t>
  </si>
  <si>
    <t>Vallentuna</t>
  </si>
  <si>
    <t>Farhang</t>
  </si>
  <si>
    <t>Reza</t>
  </si>
  <si>
    <t>Bragevägen 3</t>
  </si>
  <si>
    <t>Johan, Emil, Lea</t>
  </si>
  <si>
    <t>Flach</t>
  </si>
  <si>
    <t>Calle</t>
  </si>
  <si>
    <t>Ösbyvägen 35</t>
  </si>
  <si>
    <t>Agneta, Jonas, Eva Lotta, William, Georg, Fredrik, Pauline, Nicki</t>
  </si>
  <si>
    <t>Friberg</t>
  </si>
  <si>
    <t>Annika</t>
  </si>
  <si>
    <t>Mörbyhöjden 7</t>
  </si>
  <si>
    <t>annika0303@hotmail.com</t>
  </si>
  <si>
    <t>Friis</t>
  </si>
  <si>
    <t>Norevägen 57</t>
  </si>
  <si>
    <t>gunilla@friis.se</t>
  </si>
  <si>
    <t>Peder</t>
  </si>
  <si>
    <t>Carl Johan</t>
  </si>
  <si>
    <t>Tjalvevägen 7</t>
  </si>
  <si>
    <t>carljohanfriis@lmlaw.se</t>
  </si>
  <si>
    <t>Cecilia, Harry, Lykke, Mauritz</t>
  </si>
  <si>
    <t>Fritjofson</t>
  </si>
  <si>
    <t>Lillkalmarv 21</t>
  </si>
  <si>
    <t>fritjofson@gmail.com</t>
  </si>
  <si>
    <t>C-A, Hermine</t>
  </si>
  <si>
    <t>Gahm</t>
  </si>
  <si>
    <t>Joachim</t>
  </si>
  <si>
    <t>Valevägen</t>
  </si>
  <si>
    <t>joachim@gahm.se</t>
  </si>
  <si>
    <t>Giertz</t>
  </si>
  <si>
    <t>Eric</t>
  </si>
  <si>
    <t>Danderydsv 16E</t>
  </si>
  <si>
    <t>ericgiertz@gmail.com</t>
  </si>
  <si>
    <t>Grafström Loeper</t>
  </si>
  <si>
    <t>Danderydsv 107</t>
  </si>
  <si>
    <t>carin.grafstrom@gmail.com</t>
  </si>
  <si>
    <t>Jan</t>
  </si>
  <si>
    <t>Granqvist</t>
  </si>
  <si>
    <t>Modgunnv 6</t>
  </si>
  <si>
    <t>malin.granqvist@gmail.com</t>
  </si>
  <si>
    <t>Malin, Liv, Axel</t>
  </si>
  <si>
    <t>Grunden-Wellner</t>
  </si>
  <si>
    <t>Lena</t>
  </si>
  <si>
    <t>Belevägen 2</t>
  </si>
  <si>
    <t>lenagrunden@yahoo.se</t>
  </si>
  <si>
    <t>Hägerdal Wadmark</t>
  </si>
  <si>
    <t>Tynplan 6</t>
  </si>
  <si>
    <t>Hammarström</t>
  </si>
  <si>
    <t>Catharina</t>
  </si>
  <si>
    <t>Fafnervägen 39 B</t>
  </si>
  <si>
    <t>catharinah1@hotmail.com</t>
  </si>
  <si>
    <t>Havervall</t>
  </si>
  <si>
    <t>eric.havervall@gmail.com</t>
  </si>
  <si>
    <t>Nina</t>
  </si>
  <si>
    <t>Hedberg</t>
  </si>
  <si>
    <t>Sten</t>
  </si>
  <si>
    <t>Golfvägen 33</t>
  </si>
  <si>
    <t>greengarden80@hotmail.com</t>
  </si>
  <si>
    <t>William</t>
  </si>
  <si>
    <t>Hedgård</t>
  </si>
  <si>
    <t>Johanna</t>
  </si>
  <si>
    <t>Lillkalmarv 33</t>
  </si>
  <si>
    <t>johanna.hedgard@gmail.com</t>
  </si>
  <si>
    <t>Hellberg</t>
  </si>
  <si>
    <t>Lilltäktsvägen 1</t>
  </si>
  <si>
    <t>elisabeth.hellberg@outlook.com</t>
  </si>
  <si>
    <t>Hellmers</t>
  </si>
  <si>
    <t>Magnus</t>
  </si>
  <si>
    <t>St Stava gård</t>
  </si>
  <si>
    <t>Åkersberga</t>
  </si>
  <si>
    <t>maxhelmers@aol.com</t>
  </si>
  <si>
    <t>Hemgren</t>
  </si>
  <si>
    <t>Michaela</t>
  </si>
  <si>
    <t>Drottvägen 7A</t>
  </si>
  <si>
    <t>michaela.hemgren@technius.se</t>
  </si>
  <si>
    <t>Högström</t>
  </si>
  <si>
    <t>Niclas</t>
  </si>
  <si>
    <t>Adilsvägen 9</t>
  </si>
  <si>
    <t>Holmqvist</t>
  </si>
  <si>
    <t>Holmstedt-Englund</t>
  </si>
  <si>
    <t>Pia</t>
  </si>
  <si>
    <t>Grimvägen 5</t>
  </si>
  <si>
    <t>pia.holmeng@gmail.com</t>
  </si>
  <si>
    <t>Holst-Åberg</t>
  </si>
  <si>
    <t>Joanna</t>
  </si>
  <si>
    <t>joanna.h.aberg@gmail.com</t>
  </si>
  <si>
    <t>Hornberger</t>
  </si>
  <si>
    <t>Johanna.hornberger@gmail.com</t>
  </si>
  <si>
    <t>Hultman</t>
  </si>
  <si>
    <t>Barbro</t>
  </si>
  <si>
    <t>Slottsbacken 2</t>
  </si>
  <si>
    <t>barbro.ch.hultman@gmail.com</t>
  </si>
  <si>
    <t>Husberg</t>
  </si>
  <si>
    <t>Karsten</t>
  </si>
  <si>
    <t>Fafnerstogen 6</t>
  </si>
  <si>
    <t>karstenhusberg@gmail.com</t>
  </si>
  <si>
    <t>Åsa</t>
  </si>
  <si>
    <t>Jacobsson</t>
  </si>
  <si>
    <t>Eketorpsvägen 12</t>
  </si>
  <si>
    <t>Jansson Stiernblad</t>
  </si>
  <si>
    <t>Richard</t>
  </si>
  <si>
    <t>richardmojansson@gmail.com</t>
  </si>
  <si>
    <t>Johansson</t>
  </si>
  <si>
    <t>Herman</t>
  </si>
  <si>
    <t>Auravägen 31A</t>
  </si>
  <si>
    <t>Lennart</t>
  </si>
  <si>
    <t>Yrsavägen 3</t>
  </si>
  <si>
    <t>Jufors</t>
  </si>
  <si>
    <t>Madeleine</t>
  </si>
  <si>
    <t>Danderydsv 69A</t>
  </si>
  <si>
    <t>Juhlin</t>
  </si>
  <si>
    <t>Stefan</t>
  </si>
  <si>
    <t>Vendevägen 57</t>
  </si>
  <si>
    <t>Annika, Rasmus</t>
  </si>
  <si>
    <t>Keussen</t>
  </si>
  <si>
    <t>Mörbydalen 10</t>
  </si>
  <si>
    <t>lennart.keussen@gmail.com</t>
  </si>
  <si>
    <t>Kihlström Burenstam Linder</t>
  </si>
  <si>
    <t>Bragevägen 18</t>
  </si>
  <si>
    <t>lars.busenstam.linder@gmail.com</t>
  </si>
  <si>
    <t>Mariana</t>
  </si>
  <si>
    <t>Knafve</t>
  </si>
  <si>
    <t>Peter</t>
  </si>
  <si>
    <t>Valevägen 25</t>
  </si>
  <si>
    <t>Körmendi</t>
  </si>
  <si>
    <t>christina.kormendi@gmail.com</t>
  </si>
  <si>
    <t>Kuntzel Sjöström</t>
  </si>
  <si>
    <t>Kerstin</t>
  </si>
  <si>
    <t>Vendevägen 5 C</t>
  </si>
  <si>
    <t>Lagerström</t>
  </si>
  <si>
    <t>Fylgiavägen 11</t>
  </si>
  <si>
    <t>lars.r.lagerstrom@gmail.com</t>
  </si>
  <si>
    <t>Larsen</t>
  </si>
  <si>
    <t>Bengt Färjares v 12A</t>
  </si>
  <si>
    <t>annalarsen@protonmail.com</t>
  </si>
  <si>
    <t>Lenz</t>
  </si>
  <si>
    <t>Kårevägen 22</t>
  </si>
  <si>
    <t>jorgen.lenz@gmail.com</t>
  </si>
  <si>
    <t>Lepee</t>
  </si>
  <si>
    <t>Christian</t>
  </si>
  <si>
    <t>Dalagatan 56A</t>
  </si>
  <si>
    <t>Lilliesköld-Rickberg</t>
  </si>
  <si>
    <t>Hanna</t>
  </si>
  <si>
    <t>hanna.rickberg@gmail.com</t>
  </si>
  <si>
    <t>Lilljeqvist</t>
  </si>
  <si>
    <t>Väringavägen 25</t>
  </si>
  <si>
    <t>glilljeqvist@icloud.com</t>
  </si>
  <si>
    <t>Thomas Sjövall</t>
  </si>
  <si>
    <t>Lindgren</t>
  </si>
  <si>
    <t>Golfväen 12</t>
  </si>
  <si>
    <t>Philip</t>
  </si>
  <si>
    <t>Auravägen 4A</t>
  </si>
  <si>
    <t>philip.w.lindgren@tele2.se</t>
  </si>
  <si>
    <t>Lindmark</t>
  </si>
  <si>
    <t>Andreas</t>
  </si>
  <si>
    <t>Klövervägen 5</t>
  </si>
  <si>
    <t>oalindmark@gmail.com</t>
  </si>
  <si>
    <t>Lindström</t>
  </si>
  <si>
    <t>Råsundavägen 2</t>
  </si>
  <si>
    <t>Solna</t>
  </si>
  <si>
    <t>Oskar</t>
  </si>
  <si>
    <t>Slånbärdvägen 6</t>
  </si>
  <si>
    <t>osli@icloud.com</t>
  </si>
  <si>
    <t>Lippman</t>
  </si>
  <si>
    <t>Inger</t>
  </si>
  <si>
    <t>Borgenvägen 8</t>
  </si>
  <si>
    <t>ingerlippman@yahoo.se</t>
  </si>
  <si>
    <t>Lovering</t>
  </si>
  <si>
    <t>John</t>
  </si>
  <si>
    <t>Alfhemsv 19</t>
  </si>
  <si>
    <t>jonhnlovering54@gmail.com</t>
  </si>
  <si>
    <t>Lundgren</t>
  </si>
  <si>
    <t>Kenn</t>
  </si>
  <si>
    <t>Meijerfeldtsv 35</t>
  </si>
  <si>
    <t>Karin</t>
  </si>
  <si>
    <t>Lundin</t>
  </si>
  <si>
    <t>Yvonne</t>
  </si>
  <si>
    <t>Åkerbyvägen 88</t>
  </si>
  <si>
    <t>ludde63@hotmail.com</t>
  </si>
  <si>
    <t>Ulla Elisabeth</t>
  </si>
  <si>
    <t>bettan.lundin@gmail.com</t>
  </si>
  <si>
    <t>Malmqvist</t>
  </si>
  <si>
    <t>Gimlevägen 22B</t>
  </si>
  <si>
    <t>renstig@wbs.se</t>
  </si>
  <si>
    <t>Monica Renstig</t>
  </si>
  <si>
    <t>Malmström</t>
  </si>
  <si>
    <t>LO</t>
  </si>
  <si>
    <t>Gautiodsvägen 1</t>
  </si>
  <si>
    <t>lo.malmström@gmail.com</t>
  </si>
  <si>
    <t>Anna-Lena</t>
  </si>
  <si>
    <t>Mannerson</t>
  </si>
  <si>
    <t>Sofie</t>
  </si>
  <si>
    <t>Torstenssonsv 7</t>
  </si>
  <si>
    <t>sofie.mannerson@gmail.com</t>
  </si>
  <si>
    <t>Mårtensson</t>
  </si>
  <si>
    <t>Cecilia</t>
  </si>
  <si>
    <t>Lilllkalmarv 26A</t>
  </si>
  <si>
    <t>Martin</t>
  </si>
  <si>
    <t>Roland</t>
  </si>
  <si>
    <t>roland@rmartin.se</t>
  </si>
  <si>
    <t>Metsämaa Svenson</t>
  </si>
  <si>
    <t>Margit</t>
  </si>
  <si>
    <t>Lillkalmarv 40B</t>
  </si>
  <si>
    <t>margit.svenson@gmail.com</t>
  </si>
  <si>
    <t>Johan, Anthony</t>
  </si>
  <si>
    <t>Molin</t>
  </si>
  <si>
    <t>Kicki</t>
  </si>
  <si>
    <t>Vasavägen 20</t>
  </si>
  <si>
    <t>Murray</t>
  </si>
  <si>
    <t>Frank</t>
  </si>
  <si>
    <t>Koltrastvägen 2A</t>
  </si>
  <si>
    <t>Cristina</t>
  </si>
  <si>
    <t>cristina.ridderstad.murray@gmail.com</t>
  </si>
  <si>
    <t>Murray Ridderstad</t>
  </si>
  <si>
    <t>Nordgren</t>
  </si>
  <si>
    <t>Måns</t>
  </si>
  <si>
    <t>Vendevägen 45</t>
  </si>
  <si>
    <t>mans.o.nordgren@gmail.com</t>
  </si>
  <si>
    <t>Ida, Anna; Molly, Felix</t>
  </si>
  <si>
    <t>Nordvaller</t>
  </si>
  <si>
    <t>Dahlbergsvägen 28</t>
  </si>
  <si>
    <t>Ogensjö</t>
  </si>
  <si>
    <t>Rörstensvägen 9</t>
  </si>
  <si>
    <t>Bromma</t>
  </si>
  <si>
    <t>elisabeth@sundhund.se</t>
  </si>
  <si>
    <t>Otterbeck</t>
  </si>
  <si>
    <t>otterbeck.jo@gmail.com</t>
  </si>
  <si>
    <t>Pagelz</t>
  </si>
  <si>
    <t>Sveavägen 66</t>
  </si>
  <si>
    <t>Nicolaz, Mauritz</t>
  </si>
  <si>
    <t>Plym</t>
  </si>
  <si>
    <t>Klockar Malms v 6</t>
  </si>
  <si>
    <t>mattias.plym@gmail.com</t>
  </si>
  <si>
    <t>Pompeius</t>
  </si>
  <si>
    <t>Pontell Hagklint</t>
  </si>
  <si>
    <t>Monica</t>
  </si>
  <si>
    <t>Aug Wahlströms v 8</t>
  </si>
  <si>
    <t>Reuterswärd</t>
  </si>
  <si>
    <t>Clarence</t>
  </si>
  <si>
    <t>Östbergavägen 4</t>
  </si>
  <si>
    <t>reutersward55@gmail.com</t>
  </si>
  <si>
    <t>Yvonne, Didrik, Angelica, Clarence</t>
  </si>
  <si>
    <t>Disavägen 2</t>
  </si>
  <si>
    <t>admrd@hotmail.com</t>
  </si>
  <si>
    <t>Reuterwall</t>
  </si>
  <si>
    <t>Maud</t>
  </si>
  <si>
    <t>Mörbyhöjden 10</t>
  </si>
  <si>
    <t>maudrwall@telia.com</t>
  </si>
  <si>
    <t>Ritzen</t>
  </si>
  <si>
    <t>Fafnervägen 11</t>
  </si>
  <si>
    <t>martin.ritzen@ki.se</t>
  </si>
  <si>
    <t>Bibi</t>
  </si>
  <si>
    <t>Romney</t>
  </si>
  <si>
    <t>Lotta</t>
  </si>
  <si>
    <t>Granhällsvägen 38</t>
  </si>
  <si>
    <t>lotta.romney@gmail.com</t>
  </si>
  <si>
    <t>Runnman</t>
  </si>
  <si>
    <t>Kolmilegränd 59</t>
  </si>
  <si>
    <t>andersrunnman50@gmail.com</t>
  </si>
  <si>
    <t>Ryberg</t>
  </si>
  <si>
    <t>Ann</t>
  </si>
  <si>
    <t>Kårevägen 20</t>
  </si>
  <si>
    <t>annryberg@me.com</t>
  </si>
  <si>
    <t>Saltorp</t>
  </si>
  <si>
    <t>Mjölnartorpsv 9</t>
  </si>
  <si>
    <t>Sandberg</t>
  </si>
  <si>
    <t>Sophia</t>
  </si>
  <si>
    <t>Torstensons v 7F</t>
  </si>
  <si>
    <t>sophia.sandberg@telia.com</t>
  </si>
  <si>
    <t>Martin, Madeleine</t>
  </si>
  <si>
    <t>Sandmark</t>
  </si>
  <si>
    <t>Ulf</t>
  </si>
  <si>
    <t>Lokevägen 34</t>
  </si>
  <si>
    <t>u.sandmark@gmail.com</t>
  </si>
  <si>
    <t>Helene</t>
  </si>
  <si>
    <t>h.sandmark@gmail.com</t>
  </si>
  <si>
    <t>Sandström</t>
  </si>
  <si>
    <t>Scherwin</t>
  </si>
  <si>
    <t>Sanna</t>
  </si>
  <si>
    <t>Danderydsvägen</t>
  </si>
  <si>
    <t>Schröder</t>
  </si>
  <si>
    <t>Lisen</t>
  </si>
  <si>
    <t>lisen.schröder@gmail.com</t>
  </si>
  <si>
    <t>Sellergren</t>
  </si>
  <si>
    <t>Astrid</t>
  </si>
  <si>
    <t>Mörbydalen 20</t>
  </si>
  <si>
    <t>Seth</t>
  </si>
  <si>
    <t>per.seth@gmail.com</t>
  </si>
  <si>
    <t>Sporrek</t>
  </si>
  <si>
    <t>Ulrika</t>
  </si>
  <si>
    <t>Västbovägen 3</t>
  </si>
  <si>
    <t>ulrika.sporrek@gmail.com</t>
  </si>
  <si>
    <t>Stjernberg</t>
  </si>
  <si>
    <t>g.stjernberg@hotmail.com</t>
  </si>
  <si>
    <t>Suzor/Carlberg</t>
  </si>
  <si>
    <t>Elisabet</t>
  </si>
  <si>
    <t>elisabet@suzor.se</t>
  </si>
  <si>
    <t>Svantegård</t>
  </si>
  <si>
    <t>Owe</t>
  </si>
  <si>
    <t>Mörbyhöjden 12</t>
  </si>
  <si>
    <t>owe.svantegard@gmail.com</t>
  </si>
  <si>
    <t>Tham</t>
  </si>
  <si>
    <t>Olof Gjördingsgat</t>
  </si>
  <si>
    <t>p.w.richard.tham@telia.com</t>
  </si>
  <si>
    <t>Thelander</t>
  </si>
  <si>
    <t>Mia</t>
  </si>
  <si>
    <t>Skirnervägen 14</t>
  </si>
  <si>
    <t>Thor</t>
  </si>
  <si>
    <t>Anundvägen 14</t>
  </si>
  <si>
    <t>drjthor@yahoo.com</t>
  </si>
  <si>
    <t>Clara, Niklas</t>
  </si>
  <si>
    <t>Thore/Popenoe</t>
  </si>
  <si>
    <t>Rebecka</t>
  </si>
  <si>
    <t>Tingström</t>
  </si>
  <si>
    <t>Ragnar</t>
  </si>
  <si>
    <t>Saturnusväg 4D</t>
  </si>
  <si>
    <t>Torberger</t>
  </si>
  <si>
    <t>Flygvillevägen 4</t>
  </si>
  <si>
    <t>jan.torberger@gmail.com</t>
  </si>
  <si>
    <t>Lena, Carl, Hedvig</t>
  </si>
  <si>
    <t>torberger@gmail.com</t>
  </si>
  <si>
    <t>Toreberger</t>
  </si>
  <si>
    <t>Jaktvägen 81</t>
  </si>
  <si>
    <t>Spånga</t>
  </si>
  <si>
    <t>ulf.torberger@gmail.com</t>
  </si>
  <si>
    <t>Ulff</t>
  </si>
  <si>
    <t>Christer</t>
  </si>
  <si>
    <t>Beckhollmsvägen</t>
  </si>
  <si>
    <t>christer.ulff@toreulff.se</t>
  </si>
  <si>
    <t>Suzanne, Emelie, Carolina, Fredik</t>
  </si>
  <si>
    <t>suzanne.ulff@gmail.com, emelie.ulff@hotmail.com, carolina.ulff@toreulff.se, fredriks.ulff@hotmail.com</t>
  </si>
  <si>
    <t>Waern</t>
  </si>
  <si>
    <t>Olof</t>
  </si>
  <si>
    <t>olof.waern@telia.com</t>
  </si>
  <si>
    <t>Marguerite</t>
  </si>
  <si>
    <t>Waldenström</t>
  </si>
  <si>
    <t>Wall</t>
  </si>
  <si>
    <t>Jonas &amp; Tania</t>
  </si>
  <si>
    <t>Belevägen 16</t>
  </si>
  <si>
    <t>Tania</t>
  </si>
  <si>
    <t>Wallin</t>
  </si>
  <si>
    <t>Mörbydalen 13</t>
  </si>
  <si>
    <t>epw8691@gmail.com</t>
  </si>
  <si>
    <t>Wallmark</t>
  </si>
  <si>
    <t>Ulla</t>
  </si>
  <si>
    <t>mira@gmail.com</t>
  </si>
  <si>
    <t>Wedholm</t>
  </si>
  <si>
    <t>Kostervägen 14</t>
  </si>
  <si>
    <t>Lidingö</t>
  </si>
  <si>
    <t>bjornwedholm@gmail.com</t>
  </si>
  <si>
    <t>Wedin Schildt</t>
  </si>
  <si>
    <t>Susannde</t>
  </si>
  <si>
    <t>Mörbyleden 18</t>
  </si>
  <si>
    <t>Wehlen</t>
  </si>
  <si>
    <t>Björn &amp; Patricia</t>
  </si>
  <si>
    <t>Ättehagsvägen 2</t>
  </si>
  <si>
    <t>bwehlen@gmail.com</t>
  </si>
  <si>
    <t>Cecilila</t>
  </si>
  <si>
    <t>Ekeby skogsväg</t>
  </si>
  <si>
    <t>wehlen@hotmail.com</t>
  </si>
  <si>
    <t>Wennerström</t>
  </si>
  <si>
    <t>Helena</t>
  </si>
  <si>
    <t>Drottvägen 9B</t>
  </si>
  <si>
    <t>helena@wennark.se</t>
  </si>
  <si>
    <t>Werkell</t>
  </si>
  <si>
    <t>Vendestigen 3</t>
  </si>
  <si>
    <t>lennart.werkell@gmail.com</t>
  </si>
  <si>
    <t>Westgren</t>
  </si>
  <si>
    <t>Emil</t>
  </si>
  <si>
    <t>Bergavägen 4</t>
  </si>
  <si>
    <t>emilochfrida@mac.com</t>
  </si>
  <si>
    <t>Frida</t>
  </si>
  <si>
    <t>Westlund</t>
  </si>
  <si>
    <t>awestlund@gmail.com</t>
  </si>
  <si>
    <t>Widström Thor</t>
  </si>
  <si>
    <t>Katarina</t>
  </si>
  <si>
    <t>Frekevägen 3</t>
  </si>
  <si>
    <t>katarina.widstrom@gmail.com</t>
  </si>
  <si>
    <t>Wiking Johnsson</t>
  </si>
  <si>
    <t>Ellahagsvägen 1</t>
  </si>
  <si>
    <t>gunillawikingjohnsson@hotmail.com</t>
  </si>
  <si>
    <t>Wohlfart</t>
  </si>
  <si>
    <t>Gustav</t>
  </si>
  <si>
    <t>gw@mailboxes.se</t>
  </si>
  <si>
    <t>Wrethagen</t>
  </si>
  <si>
    <t>Urban</t>
  </si>
  <si>
    <t>Spersbodav</t>
  </si>
  <si>
    <t>Wretman</t>
  </si>
  <si>
    <t>Smedjevägen 19</t>
  </si>
  <si>
    <t>eva.wretman@telia.com</t>
  </si>
  <si>
    <t>Zuhr-Retsler</t>
  </si>
  <si>
    <t>Viveka</t>
  </si>
  <si>
    <t>Aug Wahlströmsv</t>
  </si>
  <si>
    <t>vivekazretsler@mac.com</t>
  </si>
  <si>
    <t>Bertil</t>
  </si>
  <si>
    <t>WEHLÉN</t>
  </si>
  <si>
    <t>Ritzén</t>
  </si>
  <si>
    <t>Lépée</t>
  </si>
  <si>
    <t>Sahlin Engsner</t>
  </si>
  <si>
    <t>Welin</t>
  </si>
  <si>
    <t>Wadmark Hägerdal</t>
  </si>
  <si>
    <t>Gröndal</t>
  </si>
  <si>
    <t>Bornvik</t>
  </si>
  <si>
    <t>Wehlèn</t>
  </si>
  <si>
    <t>Mannersson</t>
  </si>
  <si>
    <t>Reuterwall-Psarris</t>
  </si>
  <si>
    <t>Dillner</t>
  </si>
  <si>
    <t>Banér</t>
  </si>
  <si>
    <t>Marko</t>
  </si>
  <si>
    <t>Post nr</t>
  </si>
  <si>
    <t>epost</t>
  </si>
  <si>
    <t>Kristina</t>
  </si>
  <si>
    <t>Janna, Gigi, Platon</t>
  </si>
  <si>
    <t>Arvas</t>
  </si>
  <si>
    <t>Patricia</t>
  </si>
  <si>
    <t>Leif Arne</t>
  </si>
  <si>
    <t>Maj-Lena</t>
  </si>
  <si>
    <t>Lydia</t>
  </si>
  <si>
    <t>Hyltén-Cavalli</t>
  </si>
  <si>
    <t>Beckholmsvägen</t>
  </si>
  <si>
    <t>Telefonnr</t>
  </si>
  <si>
    <t>Sebastian</t>
  </si>
  <si>
    <t>Fredrik</t>
  </si>
  <si>
    <t>Annika, Hedda, Gustaf, Björn</t>
  </si>
  <si>
    <t>Richard Mojansson</t>
  </si>
  <si>
    <t>Lennart Herman</t>
  </si>
  <si>
    <t>Claes</t>
  </si>
  <si>
    <t>Bibbi</t>
  </si>
  <si>
    <t>Henrik, Vera</t>
  </si>
  <si>
    <t>Martin, Alice, August</t>
  </si>
  <si>
    <t>Stenbeck Billing</t>
  </si>
  <si>
    <t>bettan.lundin@gmail.com, Elisabeth.lundin@geum.se</t>
  </si>
  <si>
    <t>Enskild</t>
  </si>
  <si>
    <t>Inbet belopp</t>
  </si>
  <si>
    <t>Utträde pga politiskt engagemang</t>
  </si>
  <si>
    <t>Ösbybadets vänner 2022</t>
  </si>
  <si>
    <t>Resultaträkning</t>
  </si>
  <si>
    <t>Medlemsavgifter</t>
  </si>
  <si>
    <t>Bank avgifter</t>
  </si>
  <si>
    <t>Balansräkning</t>
  </si>
  <si>
    <t>Eget kapital</t>
  </si>
  <si>
    <t>Bankkonto</t>
  </si>
  <si>
    <t>TILLGÅNGAR</t>
  </si>
  <si>
    <t>SKULDER O EGET KAPITAL</t>
  </si>
  <si>
    <t>Skulder</t>
  </si>
  <si>
    <t>INTÄKTER</t>
  </si>
  <si>
    <t>KOSTNADER</t>
  </si>
  <si>
    <t>ÅRETS RESULTAT</t>
  </si>
  <si>
    <t>Inbetalning Swish Företag</t>
  </si>
  <si>
    <t>Emma Christine Lilli</t>
  </si>
  <si>
    <t>HOAS, CHRISTIAN</t>
  </si>
  <si>
    <t>PONTELL HAGKLINT, MO</t>
  </si>
  <si>
    <t>OTTERBECK, JOHAN</t>
  </si>
  <si>
    <t>Per Mikael Eriksson</t>
  </si>
  <si>
    <t>Annette Alaeus</t>
  </si>
  <si>
    <t>BJÖRNSTJERNA, MARTIN</t>
  </si>
  <si>
    <t>Jan Christer Egnefor</t>
  </si>
  <si>
    <t>HELLBERG,ELISABETH</t>
  </si>
  <si>
    <t>LEVAY, LUKAS</t>
  </si>
  <si>
    <t>LUNDQVIST, BIRGITTA</t>
  </si>
  <si>
    <t>ÖBV UTLÄGG23</t>
  </si>
  <si>
    <t xml:space="preserve">SWISH AVGIFT </t>
  </si>
  <si>
    <t xml:space="preserve">SWISH INBETAL </t>
  </si>
  <si>
    <t>Anna Grindberg</t>
  </si>
  <si>
    <t>Åsa Dahlenborg</t>
  </si>
  <si>
    <t>IB 2023-01-01</t>
  </si>
  <si>
    <t>UB 2032-12-31</t>
  </si>
  <si>
    <t>Summering av kontohändelserna, underlag till RR här till höger</t>
  </si>
  <si>
    <t>Patricia och Björn Wehlen</t>
  </si>
  <si>
    <t>rehttb@gmail.com</t>
  </si>
  <si>
    <t>KerstinHansdotter Küntzel</t>
  </si>
  <si>
    <t>Gunilla Wiking-Johnsson</t>
  </si>
  <si>
    <t>Ellahagsvägen 1 A, 187 32 Täby</t>
  </si>
  <si>
    <t>ricki07@hotmail.com</t>
  </si>
  <si>
    <t>SÖDERBERGH RICHARD</t>
  </si>
  <si>
    <t>Anne Bontin Lundgren och Göran Lundgren</t>
  </si>
  <si>
    <t>, MÖRBYLUND 25 LGH 1605, 182 30 DANDERYD</t>
  </si>
  <si>
    <t>Fafnerstigen 3, 182 66 Djursholm</t>
  </si>
  <si>
    <t>CHRISTER.ARVAS@GMAIL.COM</t>
  </si>
  <si>
    <t>Kristina och Christer Arvas</t>
  </si>
  <si>
    <t>VENDEVÄGEN 8 LGH 1102, 182 69 DJURSHOLM</t>
  </si>
  <si>
    <t>Familjen Ulff</t>
  </si>
  <si>
    <t>BECKHOLMSVÄGEN 5, 115 21 STOCKHOLM</t>
  </si>
  <si>
    <t>EKEBYDALSVÄGEN 4, 182 65 DJURSHOLM</t>
  </si>
  <si>
    <t>Katarina Hohwu-Christensen</t>
  </si>
  <si>
    <t>M A Lilliestråle</t>
  </si>
  <si>
    <t>mal&amp;caloma.se</t>
  </si>
  <si>
    <t>ÖBV 2023</t>
  </si>
  <si>
    <t>Ösbybadets vänner 2023</t>
  </si>
  <si>
    <t>Kontoutdrag 2023-12-31</t>
  </si>
  <si>
    <t>suzanne.ulff@gmail.com</t>
  </si>
  <si>
    <t xml:space="preserve"> fredriks.ulff@hotmail.com</t>
  </si>
  <si>
    <t>Totalt 105 st mailadresser:</t>
  </si>
  <si>
    <t>Mimmi Wetterholm</t>
  </si>
  <si>
    <t>MIROSLAV KOBETSKI</t>
  </si>
  <si>
    <t>Lars utgifter 2024</t>
  </si>
  <si>
    <t>Fredrik Sjöström</t>
  </si>
  <si>
    <t>EKSTRÖM,CONSTANZE</t>
  </si>
  <si>
    <t>ARVAS, CHRISTER</t>
  </si>
  <si>
    <t>WAERN, OLOF</t>
  </si>
  <si>
    <t>Kerstin Hansdotter K</t>
  </si>
  <si>
    <t>JOHANSSON, HERMAN</t>
  </si>
  <si>
    <t>DAVID IGRA</t>
  </si>
  <si>
    <t>Margitta Wendin</t>
  </si>
  <si>
    <t>Anne Bontin Lundgren</t>
  </si>
  <si>
    <t>VERONICA HANZON</t>
  </si>
  <si>
    <t>FURAHA,CHANTAL</t>
  </si>
  <si>
    <t>Joseph Patrick Berga</t>
  </si>
  <si>
    <t>Filippa Exelin</t>
  </si>
  <si>
    <t>BYSTRÖM, MIKAEL</t>
  </si>
  <si>
    <t>SCHERWIN,ERNA</t>
  </si>
  <si>
    <t>EMIL DAHLGREN</t>
  </si>
  <si>
    <t>Josefin Lönnborg</t>
  </si>
  <si>
    <t>BROMAN ERICSSON,SANN</t>
  </si>
  <si>
    <t>TACHIMOTO, CHARLOTTE</t>
  </si>
  <si>
    <t>Jannika Dahlfort</t>
  </si>
  <si>
    <t>DANIEL THONESTAD</t>
  </si>
  <si>
    <t>PER SANDÉN</t>
  </si>
  <si>
    <t>SYLWANDER,ROBIN</t>
  </si>
  <si>
    <t>HÖIJER,ELLY</t>
  </si>
  <si>
    <t>AGRELL, FRIDA</t>
  </si>
  <si>
    <t>VON UEXKÜLL, CAROLIN</t>
  </si>
  <si>
    <t>BERGNER, MIKAEL</t>
  </si>
  <si>
    <t>TEGNÉR, ELIN</t>
  </si>
  <si>
    <t>YVETTE VON OELREICH</t>
  </si>
  <si>
    <t>DANGA ALEMU</t>
  </si>
  <si>
    <t>JIRHAGE, ALEXANDER</t>
  </si>
  <si>
    <t>MAINVILLE, ARIANA</t>
  </si>
  <si>
    <t>Cajsa Horn af Åminne</t>
  </si>
  <si>
    <t>MIRIAN VALOIS</t>
  </si>
  <si>
    <t>PETRA BRANTMARK</t>
  </si>
  <si>
    <t>Jon Levin</t>
  </si>
  <si>
    <t>Jasmine Jakobsson</t>
  </si>
  <si>
    <t>REUTERSWÄRD,CLAES</t>
  </si>
  <si>
    <t>POLHAGEN, BEATA</t>
  </si>
  <si>
    <t>Lisa Lindholm</t>
  </si>
  <si>
    <t>LINA HOOF</t>
  </si>
  <si>
    <t>Elisabeth Angarth</t>
  </si>
  <si>
    <t>MATTIAS JOHANSSON</t>
  </si>
  <si>
    <t>Carl Ryding</t>
  </si>
  <si>
    <t>IDRING NORDSTRÖM, SE</t>
  </si>
  <si>
    <t>LIGGAYU ACOSTA, MARY</t>
  </si>
  <si>
    <t>NORDBERG, LOUISE</t>
  </si>
  <si>
    <t>SIGRID SÖDERBLOM</t>
  </si>
  <si>
    <t>Anna Viktoria Wahlma</t>
  </si>
  <si>
    <t>Johanna Hyseus</t>
  </si>
  <si>
    <t>David Ol-Lars</t>
  </si>
  <si>
    <t>JOYCE BJÖRKLUND</t>
  </si>
  <si>
    <t>Mikael Alfort</t>
  </si>
  <si>
    <t>KEVIN KRON</t>
  </si>
  <si>
    <t>Johan Edin</t>
  </si>
  <si>
    <t>ÖMÜR, MINE</t>
  </si>
  <si>
    <t>Hugo Odeborn</t>
  </si>
  <si>
    <t>GUSEVA, ANZHELA</t>
  </si>
  <si>
    <t>DE GEER, CARL</t>
  </si>
  <si>
    <t>DZELZKALEJA, ZITA</t>
  </si>
  <si>
    <t>Christina Obel</t>
  </si>
  <si>
    <t>Anna Margareta Sandé</t>
  </si>
  <si>
    <t>JONZON OTENDAL,LOUIS</t>
  </si>
  <si>
    <t>LILLJEQVIST, JENNY</t>
  </si>
  <si>
    <t>SARA CORELL</t>
  </si>
  <si>
    <t>KENNETH NEONBERGER</t>
  </si>
  <si>
    <t>Neda Järnland</t>
  </si>
  <si>
    <t>ELMGREN, SELMA</t>
  </si>
  <si>
    <t>MC ANDREWS-BATCHELOR</t>
  </si>
  <si>
    <t>Lina Jurbrant</t>
  </si>
  <si>
    <t>Aiga Berke</t>
  </si>
  <si>
    <t>Malin Åkerström</t>
  </si>
  <si>
    <t>LUNDIN, JONAS</t>
  </si>
  <si>
    <t>RESSEL,CHARLOTTE</t>
  </si>
  <si>
    <t>Lottie Säker</t>
  </si>
  <si>
    <t>Sanna Toll Levin</t>
  </si>
  <si>
    <t>LINDHOLM, CHRISTER</t>
  </si>
  <si>
    <t>DAHL,CARL-MIKAEL</t>
  </si>
  <si>
    <t>PER HALLERT</t>
  </si>
  <si>
    <t>Sofia Kärrlander</t>
  </si>
  <si>
    <t>Görel Runbäck</t>
  </si>
  <si>
    <t>ANDERSSON SJÖDIN, MA</t>
  </si>
  <si>
    <t>SAVARD,RAPHAEL</t>
  </si>
  <si>
    <t>Sofia Wretman</t>
  </si>
  <si>
    <t>HÅKANSSON MAXENCE, S</t>
  </si>
  <si>
    <t>Johan Edberg</t>
  </si>
  <si>
    <t>Peter Johansson</t>
  </si>
  <si>
    <t>FALCONER, MALIN</t>
  </si>
  <si>
    <t>HEIKENFELDT,MARIA</t>
  </si>
  <si>
    <t>MAXENCE, PIERRE-ANDR</t>
  </si>
  <si>
    <t>WALLIN, ANDREAS</t>
  </si>
  <si>
    <t>Charlotte Lindberg</t>
  </si>
  <si>
    <t>Anna Alfort</t>
  </si>
  <si>
    <t>Charlotte Odeborn</t>
  </si>
  <si>
    <t>ERICSON, PETRA LINDA</t>
  </si>
  <si>
    <t>Jennifer Ahlm</t>
  </si>
  <si>
    <t>DAN BACKMAN</t>
  </si>
  <si>
    <t>JONAS SYNNERGREN</t>
  </si>
  <si>
    <t>WILTSHIRE, EMMA</t>
  </si>
  <si>
    <t>85 61 81-3</t>
  </si>
  <si>
    <t>MURRAY CHRISTOFER</t>
  </si>
  <si>
    <t>ULFF, CHRISTER</t>
  </si>
  <si>
    <t>RIDDARSTJÄRNA, JOHN-</t>
  </si>
  <si>
    <t>MARIE.BELE@HOTMAIL.COM</t>
  </si>
  <si>
    <t>MARIE, PIA, LINN BERGGREN</t>
  </si>
  <si>
    <t>OSSIE.EVERUM@GMAIL.COM</t>
  </si>
  <si>
    <t>EVERUM OSSIE</t>
  </si>
  <si>
    <t>LOVERING JOHN</t>
  </si>
  <si>
    <t>JOHNLOVERING54@GMAIL.COM</t>
  </si>
  <si>
    <t>GIERTZ ERIC &amp; INGRID</t>
  </si>
  <si>
    <t>ERICGIERTZ@GMAIL.COM</t>
  </si>
  <si>
    <t>CHRISTER, SUZANNE, EMELIE, CAROLINA, FREDRIKA ULFF</t>
  </si>
  <si>
    <t>OTTERBECK, EVA &amp; JOHAN</t>
  </si>
  <si>
    <t>Kontoutdrag 2024-12-31</t>
  </si>
  <si>
    <t>ÖBV 2024</t>
  </si>
  <si>
    <t>IB 2024-01-01</t>
  </si>
  <si>
    <t>UB 2024-12-31</t>
  </si>
  <si>
    <t>Medlemsavgift Swish</t>
  </si>
  <si>
    <t>Medlemsavgift BG</t>
  </si>
  <si>
    <t>Gåva Swish</t>
  </si>
  <si>
    <t>Gåvor Ekebyskolan</t>
  </si>
  <si>
    <t>Gåvor</t>
  </si>
  <si>
    <t>Bankavgifter</t>
  </si>
  <si>
    <t>Ösbybadets vänner 2024</t>
  </si>
  <si>
    <t>bim.murray@gmail.com, christofer.murray@gmail.com</t>
  </si>
  <si>
    <t>Richard.wallensten@regionstockholm.se</t>
  </si>
  <si>
    <t>WALLENSTEN, RICHARD o ULLA-LENA</t>
  </si>
  <si>
    <t>bim.murray@gmail.com</t>
  </si>
  <si>
    <t>christofer.murray@gmail.com</t>
  </si>
  <si>
    <t>emelie.ulff@hotmail.com</t>
  </si>
  <si>
    <t>carolina.ulff@toreulff.se</t>
  </si>
  <si>
    <t>Swish årspris</t>
  </si>
  <si>
    <t>Swish pris trans.</t>
  </si>
  <si>
    <t>STRIDSBERG, CECILIA</t>
  </si>
  <si>
    <t>AVGIFTER NORDEA</t>
  </si>
  <si>
    <t>Fredrik Söderman</t>
  </si>
  <si>
    <t>ENSTAM, DAPHNE</t>
  </si>
  <si>
    <t>Anders Christer Malm</t>
  </si>
  <si>
    <t>Magnus Gustafsson</t>
  </si>
  <si>
    <t>SÖDERBERGH, RICHARD</t>
  </si>
  <si>
    <t>Bankgiroinsättning 5357-5205</t>
  </si>
  <si>
    <t>Utlägg Lars A 2025</t>
  </si>
  <si>
    <t>ÖBV UTGIFTER</t>
  </si>
  <si>
    <t>Lars Avellan SEB 2</t>
  </si>
  <si>
    <t>Christian Ljungdahl</t>
  </si>
  <si>
    <t>Antal 100:-</t>
  </si>
  <si>
    <t>Antal 150:-</t>
  </si>
  <si>
    <t>Solveig Brunner, Catherine o Noah.</t>
  </si>
  <si>
    <t>Christer, Suzanne, Emelie, Carolina, Fredrika</t>
  </si>
  <si>
    <t>ÖBV 2025</t>
  </si>
  <si>
    <t>IB 2025-01-01</t>
  </si>
  <si>
    <t>UB 2025-12-31</t>
  </si>
  <si>
    <t>Kontoutdrag 2025-12-31</t>
  </si>
  <si>
    <t>Ösbybadets vänner 2025</t>
  </si>
  <si>
    <t>Familien Tregaard, erik.tregaard@ic
loud.com): Erik, Linda, Juliette, J
ulian</t>
  </si>
  <si>
    <t>JOHAN OTTERBECK, JOHAN.OTTERBECK.JO@GMAIL.COM</t>
  </si>
  <si>
    <t>Lovering - johnlovering54@gmail.com</t>
  </si>
  <si>
    <t>ERIC OCH INGRID GIERTZ, ERICGIERTZ@GMAIL.COM, INGRIDGIERTZ@GMAIL.COM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</si>
</sst>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kr&quot;_-;\-* #,##0.00\ &quot;kr&quot;_-;_-* &quot;-&quot;??\ &quot;kr&quot;_-;_-@_-"/>
    <numFmt numFmtId="164" formatCode="#,##0.00\ &quot;kr&quot;"/>
    <numFmt numFmtId="165" formatCode="_-* #,##0\ &quot;kr&quot;_-;\-* #,##0\ &quot;kr&quot;_-;_-* &quot;-&quot;??\ &quot;kr&quot;_-;_-@_-"/>
    <numFmt numFmtId="166" formatCode="#,##0\ &quot;kr&quot;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ourier New"/>
      <family val="3"/>
    </font>
    <font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trike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ptos"/>
    </font>
    <font>
      <sz val="12"/>
      <color theme="1"/>
      <name val="Aptos"/>
      <family val="2"/>
    </font>
    <font>
      <sz val="11"/>
      <color theme="1"/>
      <name val="Aptos"/>
      <family val="2"/>
    </font>
    <font>
      <b/>
      <sz val="18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14" fontId="0" fillId="0" borderId="0" xfId="0" applyNumberFormat="1"/>
    <xf numFmtId="0" fontId="18" fillId="0" borderId="0" xfId="42"/>
    <xf numFmtId="0" fontId="19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20" fillId="0" borderId="10" xfId="0" applyFont="1" applyBorder="1"/>
    <xf numFmtId="164" fontId="20" fillId="0" borderId="10" xfId="0" applyNumberFormat="1" applyFont="1" applyBorder="1"/>
    <xf numFmtId="0" fontId="20" fillId="0" borderId="0" xfId="0" applyFont="1"/>
    <xf numFmtId="164" fontId="20" fillId="0" borderId="0" xfId="0" applyNumberFormat="1" applyFont="1"/>
    <xf numFmtId="0" fontId="21" fillId="0" borderId="0" xfId="0" applyFont="1" applyAlignment="1">
      <alignment horizontal="center"/>
    </xf>
    <xf numFmtId="0" fontId="22" fillId="0" borderId="0" xfId="0" applyFont="1"/>
    <xf numFmtId="0" fontId="23" fillId="0" borderId="0" xfId="0" applyFont="1"/>
    <xf numFmtId="0" fontId="16" fillId="0" borderId="0" xfId="0" applyFont="1"/>
    <xf numFmtId="0" fontId="24" fillId="0" borderId="0" xfId="0" applyFont="1"/>
    <xf numFmtId="165" fontId="0" fillId="0" borderId="0" xfId="43" applyNumberFormat="1" applyFont="1"/>
    <xf numFmtId="166" fontId="0" fillId="0" borderId="0" xfId="43" applyNumberFormat="1" applyFont="1"/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164" fontId="0" fillId="0" borderId="0" xfId="0" applyNumberFormat="1"/>
    <xf numFmtId="0" fontId="27" fillId="0" borderId="0" xfId="0" applyFont="1"/>
    <xf numFmtId="0" fontId="28" fillId="0" borderId="0" xfId="0" applyFont="1"/>
    <xf numFmtId="0" fontId="0" fillId="0" borderId="0" xfId="0" applyAlignment="1">
      <alignment wrapText="1"/>
    </xf>
    <xf numFmtId="0" fontId="30" fillId="0" borderId="0" xfId="0" applyFont="1" applyAlignment="1">
      <alignment vertical="center"/>
    </xf>
    <xf numFmtId="0" fontId="18" fillId="0" borderId="0" xfId="42" applyAlignment="1">
      <alignment vertical="center"/>
    </xf>
    <xf numFmtId="0" fontId="31" fillId="0" borderId="0" xfId="0" applyFont="1"/>
    <xf numFmtId="0" fontId="32" fillId="0" borderId="0" xfId="0" applyFont="1" applyAlignment="1">
      <alignment vertical="center"/>
    </xf>
    <xf numFmtId="0" fontId="34" fillId="0" borderId="0" xfId="0" applyFont="1"/>
    <xf numFmtId="0" fontId="36" fillId="0" borderId="0" xfId="0" applyFont="1"/>
    <xf numFmtId="165" fontId="34" fillId="0" borderId="0" xfId="43" applyNumberFormat="1" applyFont="1"/>
    <xf numFmtId="166" fontId="34" fillId="0" borderId="0" xfId="43" applyNumberFormat="1" applyFont="1"/>
    <xf numFmtId="0" fontId="26" fillId="0" borderId="0" xfId="0" applyFont="1" applyAlignment="1">
      <alignment horizontal="center"/>
    </xf>
    <xf numFmtId="0" fontId="25" fillId="0" borderId="1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5" fillId="0" borderId="10" xfId="0" applyFont="1" applyBorder="1" applyAlignment="1">
      <alignment horizontal="center"/>
    </xf>
    <xf numFmtId="0" fontId="21" fillId="0" borderId="11" xfId="0" applyFont="1" applyBorder="1" applyAlignment="1">
      <alignment horizontal="center"/>
    </xf>
  </cellXfs>
  <cellStyles count="44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Hyperlänk" xfId="42" builtinId="8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luta" xfId="43" builtinId="4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17</xdr:row>
      <xdr:rowOff>0</xdr:rowOff>
    </xdr:from>
    <xdr:to>
      <xdr:col>6</xdr:col>
      <xdr:colOff>153344</xdr:colOff>
      <xdr:row>46</xdr:row>
      <xdr:rowOff>19824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E64E76-B3E9-594C-05F6-06F49399B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533900"/>
          <a:ext cx="6763694" cy="55443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</xdr:row>
      <xdr:rowOff>76200</xdr:rowOff>
    </xdr:from>
    <xdr:to>
      <xdr:col>3</xdr:col>
      <xdr:colOff>527447</xdr:colOff>
      <xdr:row>40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1E2C678-1AB3-27E3-2539-470B8AFC3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238875"/>
          <a:ext cx="5804297" cy="4086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24</xdr:row>
      <xdr:rowOff>180975</xdr:rowOff>
    </xdr:from>
    <xdr:to>
      <xdr:col>3</xdr:col>
      <xdr:colOff>622871</xdr:colOff>
      <xdr:row>53</xdr:row>
      <xdr:rowOff>115486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A1F6594-FA1D-3E00-024A-A7E7ED748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" y="6048375"/>
          <a:ext cx="5556821" cy="5459011"/>
        </a:xfrm>
        <a:prstGeom prst="rect">
          <a:avLst/>
        </a:prstGeom>
        <a:effectLst>
          <a:outerShdw blurRad="50800" dist="38100" dir="16200000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1</xdr:row>
      <xdr:rowOff>47624</xdr:rowOff>
    </xdr:from>
    <xdr:to>
      <xdr:col>8</xdr:col>
      <xdr:colOff>1476375</xdr:colOff>
      <xdr:row>36</xdr:row>
      <xdr:rowOff>19050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1BD4CF5-7A89-B673-C8B1-38DC2F3F7FB3}"/>
            </a:ext>
          </a:extLst>
        </xdr:cNvPr>
        <xdr:cNvSpPr txBox="1"/>
      </xdr:nvSpPr>
      <xdr:spPr>
        <a:xfrm>
          <a:off x="6000750" y="238124"/>
          <a:ext cx="5105400" cy="66389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Totalt</a:t>
          </a:r>
          <a:r>
            <a:rPr lang="en-GB" sz="1100" b="1" baseline="0"/>
            <a:t> 103 st mailadresser i denna ruta:</a:t>
          </a:r>
          <a:br>
            <a:rPr lang="en-GB" sz="1100" baseline="0"/>
          </a:br>
          <a:r>
            <a:rPr lang="en-GB" sz="1100"/>
            <a:t>marie@alrutz.nu</a:t>
          </a:r>
        </a:p>
        <a:p>
          <a:r>
            <a:rPr lang="en-GB" sz="1100"/>
            <a:t>susanne.gidefeldt@gmail.com</a:t>
          </a:r>
        </a:p>
        <a:p>
          <a:r>
            <a:rPr lang="en-GB" sz="1100"/>
            <a:t>mi.ankarcrona@gmail.com</a:t>
          </a:r>
        </a:p>
        <a:p>
          <a:r>
            <a:rPr lang="en-GB" sz="1100"/>
            <a:t>bjorkman.ml@gmail.com</a:t>
          </a:r>
        </a:p>
        <a:p>
          <a:r>
            <a:rPr lang="en-GB" sz="1100"/>
            <a:t>buscheva@hotmail.com</a:t>
          </a:r>
        </a:p>
        <a:p>
          <a:r>
            <a:rPr lang="en-GB" sz="1100"/>
            <a:t>birgittadeverdier@gmail.com</a:t>
          </a:r>
        </a:p>
        <a:p>
          <a:r>
            <a:rPr lang="en-GB" sz="1100"/>
            <a:t>anders@engstrandvision.se</a:t>
          </a:r>
        </a:p>
        <a:p>
          <a:r>
            <a:rPr lang="en-GB" sz="1100"/>
            <a:t>jonas@photo300.com</a:t>
          </a:r>
        </a:p>
        <a:p>
          <a:r>
            <a:rPr lang="en-GB" sz="1100"/>
            <a:t>annika0303@hotmail.com</a:t>
          </a:r>
        </a:p>
        <a:p>
          <a:r>
            <a:rPr lang="en-GB" sz="1100"/>
            <a:t>joanna.h.aberg@gmail.com</a:t>
          </a:r>
        </a:p>
        <a:p>
          <a:r>
            <a:rPr lang="en-GB" sz="1100"/>
            <a:t>eva.jacobsson@telia.com</a:t>
          </a:r>
        </a:p>
        <a:p>
          <a:r>
            <a:rPr lang="en-GB" sz="1100"/>
            <a:t>herman.johansson@wester-elsner.se</a:t>
          </a:r>
        </a:p>
        <a:p>
          <a:r>
            <a:rPr lang="en-GB" sz="1100"/>
            <a:t>peter.knafve@telia.com</a:t>
          </a:r>
        </a:p>
        <a:p>
          <a:r>
            <a:rPr lang="en-GB" sz="1100"/>
            <a:t>ciamartensson@hotmail.com</a:t>
          </a:r>
        </a:p>
        <a:p>
          <a:r>
            <a:rPr lang="en-GB" sz="1100"/>
            <a:t>karin@nordvaller.se</a:t>
          </a:r>
        </a:p>
        <a:p>
          <a:r>
            <a:rPr lang="en-GB" sz="1100"/>
            <a:t>lisen.schröder@gmail.com</a:t>
          </a:r>
        </a:p>
        <a:p>
          <a:r>
            <a:rPr lang="en-GB" sz="1100"/>
            <a:t>astrid.sellergren@gmail.com</a:t>
          </a:r>
        </a:p>
        <a:p>
          <a:r>
            <a:rPr lang="en-GB" sz="1100"/>
            <a:t>owe.svantegard@gmail.com</a:t>
          </a:r>
        </a:p>
        <a:p>
          <a:r>
            <a:rPr lang="en-GB" sz="1100"/>
            <a:t>ragnar@scream.se</a:t>
          </a:r>
        </a:p>
        <a:p>
          <a:r>
            <a:rPr lang="en-GB" sz="1100"/>
            <a:t>lapleg@telia.com</a:t>
          </a:r>
        </a:p>
        <a:p>
          <a:r>
            <a:rPr lang="en-GB" sz="1100"/>
            <a:t>joachim@gahm.se</a:t>
          </a:r>
        </a:p>
        <a:p>
          <a:r>
            <a:rPr lang="en-GB" sz="1100"/>
            <a:t>larsholmqv@gmail.com</a:t>
          </a:r>
        </a:p>
        <a:p>
          <a:r>
            <a:rPr lang="en-GB" sz="1100"/>
            <a:t>henrik@pompeius.se</a:t>
          </a:r>
        </a:p>
        <a:p>
          <a:r>
            <a:rPr lang="en-GB" sz="1100"/>
            <a:t>annryberg@me.com</a:t>
          </a:r>
        </a:p>
        <a:p>
          <a:r>
            <a:rPr lang="en-GB" sz="1100"/>
            <a:t>annebaner@gmail.com</a:t>
          </a:r>
        </a:p>
        <a:p>
          <a:r>
            <a:rPr lang="en-GB" sz="1100"/>
            <a:t>anna.e.wachtmeister@gmail.com</a:t>
          </a:r>
        </a:p>
        <a:p>
          <a:r>
            <a:rPr lang="en-GB" sz="1100"/>
            <a:t>johan.grondal@gmail.com</a:t>
          </a:r>
        </a:p>
        <a:p>
          <a:r>
            <a:rPr lang="en-GB" sz="1100"/>
            <a:t>lars.welin@live.se</a:t>
          </a:r>
        </a:p>
        <a:p>
          <a:r>
            <a:rPr lang="en-GB" sz="1100"/>
            <a:t>sofie.mannerson@gmail.com</a:t>
          </a:r>
        </a:p>
        <a:p>
          <a:r>
            <a:rPr lang="en-GB" sz="1100"/>
            <a:t>pdillner@icloud.com</a:t>
          </a:r>
        </a:p>
        <a:p>
          <a:r>
            <a:rPr lang="en-GB" sz="1100"/>
            <a:t>kerstin.kuentzelattelia.com</a:t>
          </a:r>
        </a:p>
        <a:p>
          <a:r>
            <a:rPr lang="en-GB" sz="1100"/>
            <a:t>monica.pontell@gmail.com</a:t>
          </a:r>
        </a:p>
        <a:p>
          <a:r>
            <a:rPr lang="en-GB" sz="1100"/>
            <a:t>maudrwall@telia.com</a:t>
          </a:r>
        </a:p>
        <a:p>
          <a:r>
            <a:rPr lang="en-GB" sz="1100"/>
            <a:t>ulf.torberger@gmail.com</a:t>
          </a:r>
        </a:p>
        <a:p>
          <a:r>
            <a:rPr lang="en-GB" sz="1100"/>
            <a:t>elisabeth.armfelt@gmail.com</a:t>
          </a:r>
        </a:p>
        <a:p>
          <a:r>
            <a:rPr lang="en-GB" sz="1100"/>
            <a:t>bjorn@bjornssons.se</a:t>
          </a:r>
        </a:p>
        <a:p>
          <a:r>
            <a:rPr lang="en-GB" sz="1100"/>
            <a:t>solveigbrunner@outlook.com</a:t>
          </a:r>
        </a:p>
        <a:p>
          <a:r>
            <a:rPr lang="en-GB" sz="1100"/>
            <a:t>louise.epstein@sr.se</a:t>
          </a:r>
        </a:p>
        <a:p>
          <a:r>
            <a:rPr lang="en-GB" sz="1100"/>
            <a:t>carlerikeriksson@mac.com</a:t>
          </a:r>
        </a:p>
        <a:p>
          <a:r>
            <a:rPr lang="en-GB" sz="1100"/>
            <a:t>agneta.flach@icloud.com</a:t>
          </a:r>
        </a:p>
        <a:p>
          <a:r>
            <a:rPr lang="en-GB" sz="1100"/>
            <a:t>pia.holmeng@gmail.com</a:t>
          </a:r>
        </a:p>
        <a:p>
          <a:r>
            <a:rPr lang="en-GB" sz="1100"/>
            <a:t>madeleinejufors@hotmail.com</a:t>
          </a:r>
        </a:p>
        <a:p>
          <a:r>
            <a:rPr lang="en-GB" sz="1100"/>
            <a:t>ludde63@hotmail.com</a:t>
          </a:r>
        </a:p>
        <a:p>
          <a:r>
            <a:rPr lang="en-GB" sz="1100"/>
            <a:t>helena@wennark.se</a:t>
          </a:r>
        </a:p>
        <a:p>
          <a:r>
            <a:rPr lang="en-GB" sz="1100"/>
            <a:t>wrethagenurban@gmail.com</a:t>
          </a:r>
        </a:p>
        <a:p>
          <a:r>
            <a:rPr lang="en-GB" sz="1100"/>
            <a:t>Micke.adriansson@gmail.com</a:t>
          </a:r>
        </a:p>
        <a:p>
          <a:r>
            <a:rPr lang="en-GB" sz="1100"/>
            <a:t>annette.alaeus@gmail.com</a:t>
          </a:r>
        </a:p>
        <a:p>
          <a:r>
            <a:rPr lang="en-GB" sz="1100"/>
            <a:t>lars.avellan@telia.com</a:t>
          </a:r>
        </a:p>
        <a:p>
          <a:r>
            <a:rPr lang="en-GB" sz="1100"/>
            <a:t>bitteaxling@hotmail.com</a:t>
          </a:r>
        </a:p>
        <a:p>
          <a:r>
            <a:rPr lang="en-GB" sz="1100"/>
            <a:t>carin.craelius@gmail.com</a:t>
          </a:r>
        </a:p>
        <a:p>
          <a:r>
            <a:rPr lang="en-GB" sz="1100"/>
            <a:t>evadrangel@gmail.com</a:t>
          </a:r>
        </a:p>
        <a:p>
          <a:r>
            <a:rPr lang="en-GB" sz="1100"/>
            <a:t>erik@edman.eu</a:t>
          </a:r>
        </a:p>
        <a:p>
          <a:r>
            <a:rPr lang="en-GB" sz="1100"/>
            <a:t>janchrister.egnefors@hotmail.com</a:t>
          </a:r>
        </a:p>
        <a:p>
          <a:r>
            <a:rPr lang="en-GB" sz="1100"/>
            <a:t>jorgen@ellgren.nu</a:t>
          </a:r>
        </a:p>
        <a:p>
          <a:r>
            <a:rPr lang="en-GB" sz="1100"/>
            <a:t>ossie.everum@gmail.com</a:t>
          </a:r>
        </a:p>
        <a:p>
          <a:r>
            <a:rPr lang="en-GB" sz="1100"/>
            <a:t>rezurt@gmail.com</a:t>
          </a:r>
        </a:p>
        <a:p>
          <a:r>
            <a:rPr lang="en-GB" sz="1100"/>
            <a:t>gunilla@friis.se</a:t>
          </a:r>
        </a:p>
        <a:p>
          <a:r>
            <a:rPr lang="en-GB" sz="1100"/>
            <a:t>karsten@husberg.fr</a:t>
          </a:r>
        </a:p>
        <a:p>
          <a:r>
            <a:rPr lang="en-GB" sz="1100"/>
            <a:t>jorgen.lenz@gmail.com</a:t>
          </a:r>
        </a:p>
        <a:p>
          <a:r>
            <a:rPr lang="en-GB" sz="1100"/>
            <a:t>christianlepee@gmail.com</a:t>
          </a:r>
        </a:p>
        <a:p>
          <a:r>
            <a:rPr lang="en-GB" sz="1100"/>
            <a:t>jonhnlovering54@gmail.com</a:t>
          </a:r>
        </a:p>
        <a:p>
          <a:r>
            <a:rPr lang="en-GB" sz="1100"/>
            <a:t>karinmlundgren@outlook.com</a:t>
          </a:r>
        </a:p>
        <a:p>
          <a:r>
            <a:rPr lang="en-GB" sz="1100"/>
            <a:t>anne.bontin.lundgren@telia.com</a:t>
          </a:r>
        </a:p>
        <a:p>
          <a:r>
            <a:rPr lang="en-GB" sz="1100"/>
            <a:t>frankmurray42@gmail.com</a:t>
          </a:r>
        </a:p>
        <a:p>
          <a:r>
            <a:rPr lang="en-GB" sz="1100"/>
            <a:t>madeleinepagelz@gmail.com</a:t>
          </a:r>
        </a:p>
        <a:p>
          <a:r>
            <a:rPr lang="en-GB" sz="1100"/>
            <a:t>reutersward55@gmail.com</a:t>
          </a:r>
        </a:p>
        <a:p>
          <a:r>
            <a:rPr lang="en-GB" sz="1100"/>
            <a:t>martin.ritzen@ki.se</a:t>
          </a:r>
        </a:p>
        <a:p>
          <a:r>
            <a:rPr lang="en-GB" sz="1100"/>
            <a:t>sannahj@hotmail.com</a:t>
          </a:r>
        </a:p>
        <a:p>
          <a:r>
            <a:rPr lang="en-GB" sz="1100"/>
            <a:t>jan.torberger@gmail.com</a:t>
          </a:r>
        </a:p>
        <a:p>
          <a:r>
            <a:rPr lang="en-GB" sz="1100"/>
            <a:t>christer.ulff@toreulff.se</a:t>
          </a:r>
        </a:p>
        <a:p>
          <a:r>
            <a:rPr lang="en-GB" sz="1100"/>
            <a:t>maria@hagerdal.eu</a:t>
          </a:r>
        </a:p>
        <a:p>
          <a:r>
            <a:rPr lang="en-GB" sz="1100"/>
            <a:t>wehlen@hotmail.com</a:t>
          </a:r>
        </a:p>
        <a:p>
          <a:r>
            <a:rPr lang="en-GB" sz="1100"/>
            <a:t>bwehlen@gmail.com</a:t>
          </a:r>
        </a:p>
        <a:p>
          <a:r>
            <a:rPr lang="en-GB" sz="1100"/>
            <a:t>gw@mailboxes.se</a:t>
          </a:r>
        </a:p>
        <a:p>
          <a:r>
            <a:rPr lang="en-GB" sz="1100"/>
            <a:t>martinabjornstierna@hotmail.com</a:t>
          </a:r>
        </a:p>
        <a:p>
          <a:r>
            <a:rPr lang="en-GB" sz="1100"/>
            <a:t>leif.bornvik@gmail.com</a:t>
          </a:r>
        </a:p>
        <a:p>
          <a:r>
            <a:rPr lang="en-GB" sz="1100"/>
            <a:t>lydia@wegaadvokater.se</a:t>
          </a:r>
        </a:p>
        <a:p>
          <a:r>
            <a:rPr lang="en-GB" sz="1100"/>
            <a:t>hanna.rickberg@gmail.com</a:t>
          </a:r>
        </a:p>
        <a:p>
          <a:r>
            <a:rPr lang="en-GB" sz="1100"/>
            <a:t>engsner@me.com</a:t>
          </a:r>
        </a:p>
        <a:p>
          <a:r>
            <a:rPr lang="en-GB" sz="1100"/>
            <a:t>christer.arvas@gmail.com</a:t>
          </a:r>
        </a:p>
        <a:p>
          <a:r>
            <a:rPr lang="en-GB" sz="1100"/>
            <a:t>otterbeck.jo@gmail.com</a:t>
          </a:r>
        </a:p>
        <a:p>
          <a:r>
            <a:rPr lang="en-GB" sz="1100"/>
            <a:t>lars.r.lagerstrom@gmail.com</a:t>
          </a:r>
        </a:p>
        <a:p>
          <a:r>
            <a:rPr lang="en-GB" sz="1100"/>
            <a:t>ericgiertz@gmail.com</a:t>
          </a:r>
        </a:p>
        <a:p>
          <a:r>
            <a:rPr lang="en-GB" sz="1100"/>
            <a:t>torberger@gmail.com</a:t>
          </a:r>
        </a:p>
        <a:p>
          <a:r>
            <a:rPr lang="en-GB" sz="1100"/>
            <a:t>heja.berggren@gmail.com</a:t>
          </a:r>
        </a:p>
        <a:p>
          <a:r>
            <a:rPr lang="en-GB" sz="1100"/>
            <a:t>lennart.keussen@gmail.com</a:t>
          </a:r>
        </a:p>
        <a:p>
          <a:r>
            <a:rPr lang="en-GB" sz="1100"/>
            <a:t>carin.grafstrom@gmail.com</a:t>
          </a:r>
        </a:p>
        <a:p>
          <a:r>
            <a:rPr lang="en-GB" sz="1100"/>
            <a:t>lo.malmström@gmail.com</a:t>
          </a:r>
        </a:p>
        <a:p>
          <a:r>
            <a:rPr lang="en-GB" sz="1100"/>
            <a:t>olof.waern@telia.com</a:t>
          </a:r>
        </a:p>
        <a:p>
          <a:r>
            <a:rPr lang="en-GB" sz="1100"/>
            <a:t>richardmojansson@gmail.com</a:t>
          </a:r>
        </a:p>
        <a:p>
          <a:r>
            <a:rPr lang="en-GB" sz="1100"/>
            <a:t>bettan.lundin@gmail.com</a:t>
          </a:r>
        </a:p>
        <a:p>
          <a:r>
            <a:rPr lang="en-GB" sz="1100"/>
            <a:t> Elisabeth.lundin@geum.se</a:t>
          </a:r>
        </a:p>
        <a:p>
          <a:r>
            <a:rPr lang="en-GB" sz="1100"/>
            <a:t>oaxling@gmail.com</a:t>
          </a:r>
        </a:p>
        <a:p>
          <a:r>
            <a:rPr lang="en-GB" sz="1100"/>
            <a:t>cristina.ridderstad.murray@gmail.com</a:t>
          </a:r>
        </a:p>
        <a:p>
          <a:r>
            <a:rPr lang="en-GB" sz="1100"/>
            <a:t>suzanne.ulff@gmail.com</a:t>
          </a:r>
        </a:p>
        <a:p>
          <a:r>
            <a:rPr lang="en-GB" sz="1100"/>
            <a:t> emelie.ulff@hotmail.com</a:t>
          </a:r>
        </a:p>
        <a:p>
          <a:r>
            <a:rPr lang="en-GB" sz="1100"/>
            <a:t> carolina.ulff@toreulff.se</a:t>
          </a:r>
        </a:p>
        <a:p>
          <a:r>
            <a:rPr lang="en-GB" sz="1100"/>
            <a:t> fredriks.ulff@hotmail.com</a:t>
          </a:r>
        </a:p>
        <a:p>
          <a:r>
            <a:rPr lang="en-GB" sz="1100"/>
            <a:t>lars.wehlen@hotmail.com</a:t>
          </a:r>
        </a:p>
        <a:p>
          <a:r>
            <a:rPr lang="en-GB" sz="1100"/>
            <a:t>johan.otterbeck.jo@gmail.com</a:t>
          </a:r>
        </a:p>
        <a:p>
          <a:r>
            <a:rPr lang="en-GB" sz="1100"/>
            <a:t>MATS.TORBERGER@GMAIL.COM</a:t>
          </a:r>
        </a:p>
        <a:p>
          <a:r>
            <a:rPr lang="en-GB" sz="1100"/>
            <a:t>keussen@bahnhof.se</a:t>
          </a:r>
        </a:p>
        <a:p>
          <a:endParaRPr lang="en-SE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arsten Husberg" refreshedDate="44951.858832986109" createdVersion="8" refreshedVersion="8" minRefreshableVersion="3" recordCount="116" xr:uid="{6A059517-01BA-4A4B-8A54-8F8E4D535EBB}">
  <cacheSource type="worksheet">
    <worksheetSource ref="B1:C117" sheet="PLUSGIROKONTO 2022"/>
  </cacheSource>
  <cacheFields count="2">
    <cacheField name="Belopp" numFmtId="0">
      <sharedItems containsString="0" containsBlank="1" containsNumber="1" minValue="-7434.4" maxValue="500"/>
    </cacheField>
    <cacheField name="Namn" numFmtId="0">
      <sharedItems containsBlank="1" count="7">
        <s v="Skandinaviska Enskilda Ba"/>
        <s v="SWISH AVGIFT"/>
        <s v="SWISH INBETAL"/>
        <s v="BG INSÄTTNING 1"/>
        <s v="BG INSÄTTNING 2"/>
        <m/>
        <s v="PRIS ENL SPEC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arsten Husberg" refreshedDate="45405.907240624998" createdVersion="8" refreshedVersion="8" minRefreshableVersion="3" recordCount="65" xr:uid="{7DAF23EC-9D07-4B4B-AE51-0C02083C6A3F}">
  <cacheSource type="worksheet">
    <worksheetSource ref="A1:E68" sheet="PLUSGIROKONTO 2023"/>
  </cacheSource>
  <cacheFields count="5">
    <cacheField name="Bokföringsdag" numFmtId="14">
      <sharedItems containsSemiMixedTypes="0" containsNonDate="0" containsDate="1" containsString="0" minDate="2023-01-02T00:00:00" maxDate="2023-12-16T00:00:00"/>
    </cacheField>
    <cacheField name="Belopp" numFmtId="0">
      <sharedItems containsSemiMixedTypes="0" containsString="0" containsNumber="1" containsInteger="1" minValue="-3419" maxValue="450"/>
    </cacheField>
    <cacheField name="Namn" numFmtId="0">
      <sharedItems/>
    </cacheField>
    <cacheField name="Rubrik" numFmtId="0">
      <sharedItems containsBlank="1" count="6">
        <s v="ÖBV UTLÄGG23"/>
        <s v="SWISH AVGIFT"/>
        <s v="Inbetalning Swish Företag"/>
        <s v="BG INSÄTTNING 1"/>
        <s v="PRIS ENL SPEC"/>
        <m u="1"/>
      </sharedItems>
    </cacheField>
    <cacheField name="Meddelande" numFmtId="0">
      <sharedItems containsBlank="1" containsMixedTypes="1" containsNumber="1" containsInteger="1" minValue="1230313866" maxValue="123031386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arsten Husberg" refreshedDate="45796.930647453701" createdVersion="8" refreshedVersion="8" minRefreshableVersion="3" recordCount="182" xr:uid="{29BEB78D-36B3-44CB-A246-2FF7B3C4DA2E}">
  <cacheSource type="worksheet">
    <worksheetSource ref="A1:E183" sheet="PLUSGIROKONTO 2024"/>
  </cacheSource>
  <cacheFields count="5">
    <cacheField name="Bokföringsdag" numFmtId="14">
      <sharedItems containsSemiMixedTypes="0" containsNonDate="0" containsDate="1" containsString="0" minDate="2024-01-02T00:00:00" maxDate="2024-12-31T00:00:00"/>
    </cacheField>
    <cacheField name="Belopp" numFmtId="0">
      <sharedItems containsSemiMixedTypes="0" containsString="0" containsNumber="1" containsInteger="1" minValue="-4994" maxValue="400"/>
    </cacheField>
    <cacheField name="Namn" numFmtId="0">
      <sharedItems containsBlank="1"/>
    </cacheField>
    <cacheField name="Rubrik" numFmtId="0">
      <sharedItems count="10">
        <s v="Medlemsavgift Swish"/>
        <s v="Lars utgifter 2024"/>
        <s v="SWISH AVGIFT"/>
        <s v="Medlemsavgift BG"/>
        <s v="Gåva Swish"/>
        <s v="PRIS ENL SPEC"/>
        <s v="Inbetalning Swish Företag" u="1"/>
        <s v="Skandinaviska Enskilda Ba" u="1"/>
        <s v="BG INSÄTTNING 1" u="1"/>
        <s v="MURRAY CHRISTOFER" u="1"/>
      </sharedItems>
    </cacheField>
    <cacheField name="Meddelande" numFmtId="0">
      <sharedItems containsMixedTypes="1" containsNumber="1" containsInteger="1" minValue="1230313866" maxValue="123031386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6">
  <r>
    <n v="-593"/>
    <x v="0"/>
  </r>
  <r>
    <n v="-7434.4"/>
    <x v="0"/>
  </r>
  <r>
    <n v="-4"/>
    <x v="1"/>
  </r>
  <r>
    <n v="150"/>
    <x v="2"/>
  </r>
  <r>
    <n v="100"/>
    <x v="3"/>
  </r>
  <r>
    <n v="150"/>
    <x v="2"/>
  </r>
  <r>
    <n v="-18"/>
    <x v="1"/>
  </r>
  <r>
    <n v="151"/>
    <x v="3"/>
  </r>
  <r>
    <n v="150"/>
    <x v="2"/>
  </r>
  <r>
    <n v="100"/>
    <x v="3"/>
  </r>
  <r>
    <n v="150"/>
    <x v="4"/>
  </r>
  <r>
    <n v="100"/>
    <x v="3"/>
  </r>
  <r>
    <n v="150"/>
    <x v="2"/>
  </r>
  <r>
    <n v="150"/>
    <x v="2"/>
  </r>
  <r>
    <n v="150"/>
    <x v="3"/>
  </r>
  <r>
    <n v="150"/>
    <x v="2"/>
  </r>
  <r>
    <n v="150"/>
    <x v="2"/>
  </r>
  <r>
    <n v="100"/>
    <x v="2"/>
  </r>
  <r>
    <n v="150"/>
    <x v="2"/>
  </r>
  <r>
    <n v="150"/>
    <x v="3"/>
  </r>
  <r>
    <n v="150"/>
    <x v="2"/>
  </r>
  <r>
    <n v="-30"/>
    <x v="1"/>
  </r>
  <r>
    <n v="150"/>
    <x v="2"/>
  </r>
  <r>
    <n v="100"/>
    <x v="2"/>
  </r>
  <r>
    <n v="150"/>
    <x v="2"/>
  </r>
  <r>
    <n v="100"/>
    <x v="2"/>
  </r>
  <r>
    <n v="100"/>
    <x v="2"/>
  </r>
  <r>
    <n v="100"/>
    <x v="2"/>
  </r>
  <r>
    <n v="100"/>
    <x v="2"/>
  </r>
  <r>
    <n v="150"/>
    <x v="2"/>
  </r>
  <r>
    <n v="150"/>
    <x v="2"/>
  </r>
  <r>
    <n v="100"/>
    <x v="2"/>
  </r>
  <r>
    <n v="100"/>
    <x v="2"/>
  </r>
  <r>
    <n v="100"/>
    <x v="2"/>
  </r>
  <r>
    <n v="100"/>
    <x v="2"/>
  </r>
  <r>
    <n v="150"/>
    <x v="2"/>
  </r>
  <r>
    <n v="150"/>
    <x v="2"/>
  </r>
  <r>
    <n v="150"/>
    <x v="2"/>
  </r>
  <r>
    <n v="-2"/>
    <x v="1"/>
  </r>
  <r>
    <n v="150"/>
    <x v="3"/>
  </r>
  <r>
    <n v="100"/>
    <x v="3"/>
  </r>
  <r>
    <n v="150"/>
    <x v="2"/>
  </r>
  <r>
    <n v="150"/>
    <x v="3"/>
  </r>
  <r>
    <n v="150"/>
    <x v="3"/>
  </r>
  <r>
    <n v="-84"/>
    <x v="1"/>
  </r>
  <r>
    <n v="100"/>
    <x v="3"/>
  </r>
  <r>
    <n v="150"/>
    <x v="3"/>
  </r>
  <r>
    <n v="100"/>
    <x v="2"/>
  </r>
  <r>
    <n v="100"/>
    <x v="2"/>
  </r>
  <r>
    <n v="100"/>
    <x v="2"/>
  </r>
  <r>
    <n v="400"/>
    <x v="3"/>
  </r>
  <r>
    <m/>
    <x v="5"/>
  </r>
  <r>
    <m/>
    <x v="5"/>
  </r>
  <r>
    <m/>
    <x v="5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0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150"/>
    <x v="2"/>
  </r>
  <r>
    <n v="500"/>
    <x v="3"/>
  </r>
  <r>
    <m/>
    <x v="5"/>
  </r>
  <r>
    <m/>
    <x v="5"/>
  </r>
  <r>
    <m/>
    <x v="5"/>
  </r>
  <r>
    <n v="-2"/>
    <x v="1"/>
  </r>
  <r>
    <n v="150"/>
    <x v="2"/>
  </r>
  <r>
    <n v="-4"/>
    <x v="1"/>
  </r>
  <r>
    <n v="150"/>
    <x v="2"/>
  </r>
  <r>
    <n v="300"/>
    <x v="2"/>
  </r>
  <r>
    <n v="150"/>
    <x v="3"/>
  </r>
  <r>
    <m/>
    <x v="5"/>
  </r>
  <r>
    <m/>
    <x v="5"/>
  </r>
  <r>
    <n v="-2"/>
    <x v="1"/>
  </r>
  <r>
    <n v="150"/>
    <x v="3"/>
  </r>
  <r>
    <n v="100"/>
    <x v="2"/>
  </r>
  <r>
    <n v="-4"/>
    <x v="1"/>
  </r>
  <r>
    <n v="150"/>
    <x v="2"/>
  </r>
  <r>
    <n v="100"/>
    <x v="2"/>
  </r>
  <r>
    <n v="-2"/>
    <x v="1"/>
  </r>
  <r>
    <n v="-1300"/>
    <x v="6"/>
  </r>
  <r>
    <n v="-600"/>
    <x v="1"/>
  </r>
  <r>
    <n v="-2"/>
    <x v="1"/>
  </r>
  <r>
    <n v="150"/>
    <x v="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5">
  <r>
    <d v="2023-12-15T00:00:00"/>
    <n v="-3419"/>
    <s v="Lars SEB utlägg "/>
    <x v="0"/>
    <m/>
  </r>
  <r>
    <d v="2023-10-02T00:00:00"/>
    <n v="-4"/>
    <s v="SWISH AVGIFT "/>
    <x v="1"/>
    <m/>
  </r>
  <r>
    <d v="2023-09-25T00:00:00"/>
    <n v="100"/>
    <s v="SWISH INBETAL "/>
    <x v="2"/>
    <s v="Anna Grindberg"/>
  </r>
  <r>
    <d v="2023-09-25T00:00:00"/>
    <n v="150"/>
    <s v="SWISH INBETAL "/>
    <x v="2"/>
    <s v="Åsa Dahlenborg"/>
  </r>
  <r>
    <d v="2023-09-01T00:00:00"/>
    <n v="-2"/>
    <s v="SWISH AVGIFT "/>
    <x v="1"/>
    <m/>
  </r>
  <r>
    <d v="2023-08-11T00:00:00"/>
    <n v="150"/>
    <s v="SWISH INBETAL"/>
    <x v="2"/>
    <s v="Emma Christine Lilli"/>
  </r>
  <r>
    <d v="2023-08-01T00:00:00"/>
    <n v="-2"/>
    <s v="SWISH AVGIFT"/>
    <x v="1"/>
    <n v="1230313866"/>
  </r>
  <r>
    <d v="2023-07-14T00:00:00"/>
    <n v="150"/>
    <s v="SWISH INBETAL"/>
    <x v="2"/>
    <s v="HOAS, CHRISTIAN"/>
  </r>
  <r>
    <d v="2023-07-03T00:00:00"/>
    <n v="-78"/>
    <s v="SWISH AVGIFT"/>
    <x v="1"/>
    <n v="1230313866"/>
  </r>
  <r>
    <d v="2023-06-30T00:00:00"/>
    <n v="150"/>
    <s v="BG INSÄTTNING 1"/>
    <x v="3"/>
    <s v="5357-5205"/>
  </r>
  <r>
    <d v="2023-06-29T00:00:00"/>
    <n v="100"/>
    <s v="BG INSÄTTNING 1"/>
    <x v="3"/>
    <s v="5357-5205"/>
  </r>
  <r>
    <d v="2023-06-26T00:00:00"/>
    <n v="100"/>
    <s v="BG INSÄTTNING 1"/>
    <x v="3"/>
    <s v="5357-5205"/>
  </r>
  <r>
    <d v="2023-06-22T00:00:00"/>
    <n v="100"/>
    <s v="SWISH INBETAL"/>
    <x v="2"/>
    <s v="PONTELL HAGKLINT, MO"/>
  </r>
  <r>
    <d v="2023-06-21T00:00:00"/>
    <n v="150"/>
    <s v="SWISH INBETAL"/>
    <x v="2"/>
    <s v="SOLVEIG BRUNNER"/>
  </r>
  <r>
    <d v="2023-06-20T00:00:00"/>
    <n v="150"/>
    <s v="SWISH INBETAL"/>
    <x v="2"/>
    <s v="KARSTEN HUSBERG"/>
  </r>
  <r>
    <d v="2023-06-19T00:00:00"/>
    <n v="100"/>
    <s v="BG INSÄTTNING 1"/>
    <x v="3"/>
    <s v="5357-5205"/>
  </r>
  <r>
    <d v="2023-06-19T00:00:00"/>
    <n v="150"/>
    <s v="SWISH INBETAL"/>
    <x v="2"/>
    <s v="OTTERBECK, JOHAN"/>
  </r>
  <r>
    <d v="2023-06-09T00:00:00"/>
    <n v="100"/>
    <s v="SWISH INBETAL"/>
    <x v="2"/>
    <s v="Louise Epstein"/>
  </r>
  <r>
    <d v="2023-06-08T00:00:00"/>
    <n v="100"/>
    <s v="SWISH INBETAL"/>
    <x v="2"/>
    <s v="Eva Jacobsson"/>
  </r>
  <r>
    <d v="2023-06-08T00:00:00"/>
    <n v="100"/>
    <s v="SWISH INBETAL"/>
    <x v="2"/>
    <s v="HOLST ÅBERG, JOANNA"/>
  </r>
  <r>
    <d v="2023-06-07T00:00:00"/>
    <n v="150"/>
    <s v="SWISH INBETAL"/>
    <x v="2"/>
    <s v="FRIIS GUNILLA"/>
  </r>
  <r>
    <d v="2023-06-07T00:00:00"/>
    <n v="150"/>
    <s v="SWISH INBETAL"/>
    <x v="2"/>
    <s v="FRIIS GUNILLA"/>
  </r>
  <r>
    <d v="2023-06-07T00:00:00"/>
    <n v="450"/>
    <s v="BG INSÄTTNING 1"/>
    <x v="3"/>
    <s v="5357-5205"/>
  </r>
  <r>
    <d v="2023-06-05T00:00:00"/>
    <n v="100"/>
    <s v="SWISH INBETAL"/>
    <x v="2"/>
    <s v="WALDENSTRÖM, CHRISTI"/>
  </r>
  <r>
    <d v="2023-06-05T00:00:00"/>
    <n v="100"/>
    <s v="SWISH INBETAL"/>
    <x v="2"/>
    <s v="Marie Alrutz"/>
  </r>
  <r>
    <d v="2023-06-05T00:00:00"/>
    <n v="100"/>
    <s v="SWISH INBETAL"/>
    <x v="2"/>
    <s v="Per Mikael Eriksson"/>
  </r>
  <r>
    <d v="2023-06-05T00:00:00"/>
    <n v="100"/>
    <s v="SWISH INBETAL"/>
    <x v="2"/>
    <s v="TINGSTRÖM, RAGNAR"/>
  </r>
  <r>
    <d v="2023-06-05T00:00:00"/>
    <n v="100"/>
    <s v="SWISH INBETAL"/>
    <x v="2"/>
    <s v="ANKARCRONA, MI"/>
  </r>
  <r>
    <d v="2023-06-05T00:00:00"/>
    <n v="100"/>
    <s v="SWISH INBETAL"/>
    <x v="2"/>
    <s v="Peter Knafve"/>
  </r>
  <r>
    <d v="2023-06-05T00:00:00"/>
    <n v="100"/>
    <s v="SWISH INBETAL"/>
    <x v="2"/>
    <s v="LENZ, JÖRGEN"/>
  </r>
  <r>
    <d v="2023-06-05T00:00:00"/>
    <n v="100"/>
    <s v="SWISH INBETAL"/>
    <x v="2"/>
    <s v="Jonas Falck"/>
  </r>
  <r>
    <d v="2023-06-05T00:00:00"/>
    <n v="100"/>
    <s v="SWISH INBETAL"/>
    <x v="2"/>
    <s v="Birgitta de Verdier"/>
  </r>
  <r>
    <d v="2023-06-05T00:00:00"/>
    <n v="100"/>
    <s v="SWISH INBETAL"/>
    <x v="2"/>
    <s v="Carl Erik Eriksson"/>
  </r>
  <r>
    <d v="2023-06-05T00:00:00"/>
    <n v="100"/>
    <s v="SWISH INBETAL"/>
    <x v="2"/>
    <s v="Annika Friberg"/>
  </r>
  <r>
    <d v="2023-06-05T00:00:00"/>
    <n v="150"/>
    <s v="SWISH INBETAL"/>
    <x v="2"/>
    <s v="Annette Alaeus"/>
  </r>
  <r>
    <d v="2023-06-05T00:00:00"/>
    <n v="150"/>
    <s v="SWISH INBETAL"/>
    <x v="2"/>
    <s v="AXLING, BRITT-MARIE"/>
  </r>
  <r>
    <d v="2023-06-05T00:00:00"/>
    <n v="150"/>
    <s v="SWISH INBETAL"/>
    <x v="2"/>
    <s v="BJÖRNSTJERNA, MARTIN"/>
  </r>
  <r>
    <d v="2023-06-05T00:00:00"/>
    <n v="150"/>
    <s v="SWISH INBETAL"/>
    <x v="2"/>
    <s v="Clarence Reuterswärd"/>
  </r>
  <r>
    <d v="2023-06-05T00:00:00"/>
    <n v="150"/>
    <s v="SWISH INBETAL"/>
    <x v="2"/>
    <s v="Anna Sahlin Engsner"/>
  </r>
  <r>
    <d v="2023-06-05T00:00:00"/>
    <n v="150"/>
    <s v="SWISH INBETAL"/>
    <x v="2"/>
    <s v="ERIK EDMAN"/>
  </r>
  <r>
    <d v="2023-06-05T00:00:00"/>
    <n v="150"/>
    <s v="SWISH INBETAL"/>
    <x v="2"/>
    <s v="Jan Christer Egnefor"/>
  </r>
  <r>
    <d v="2023-06-05T00:00:00"/>
    <n v="150"/>
    <s v="SWISH INBETAL"/>
    <x v="2"/>
    <s v="John Lovering"/>
  </r>
  <r>
    <d v="2023-06-05T00:00:00"/>
    <n v="150"/>
    <s v="SWISH INBETAL"/>
    <x v="2"/>
    <s v="TORBERGER, JAN"/>
  </r>
  <r>
    <d v="2023-06-05T00:00:00"/>
    <n v="150"/>
    <s v="SWISH INBETAL"/>
    <x v="2"/>
    <s v="Madeleine Pagelz"/>
  </r>
  <r>
    <d v="2023-06-05T00:00:00"/>
    <n v="150"/>
    <s v="SWISH INBETAL"/>
    <x v="2"/>
    <s v="CRAELIUS,CARIN"/>
  </r>
  <r>
    <d v="2023-06-05T00:00:00"/>
    <n v="150"/>
    <s v="SWISH INBETAL"/>
    <x v="2"/>
    <s v="Henrik Berggren"/>
  </r>
  <r>
    <d v="2023-06-05T00:00:00"/>
    <n v="150"/>
    <s v="SWISH INBETAL"/>
    <x v="2"/>
    <s v="CECILIA WEHLÉN"/>
  </r>
  <r>
    <d v="2023-06-05T00:00:00"/>
    <n v="150"/>
    <s v="SWISH INBETAL"/>
    <x v="2"/>
    <s v="BJÖRNSSON, BJÖRN"/>
  </r>
  <r>
    <d v="2023-06-05T00:00:00"/>
    <n v="150"/>
    <s v="SWISH INBETAL"/>
    <x v="2"/>
    <s v="AVELLAN-HULTMAN, LAR"/>
  </r>
  <r>
    <d v="2023-06-05T00:00:00"/>
    <n v="150"/>
    <s v="SWISH INBETAL"/>
    <x v="2"/>
    <s v="Ulla Elisabeth Lundi"/>
  </r>
  <r>
    <d v="2023-06-05T00:00:00"/>
    <n v="150"/>
    <s v="SWISH INBETAL"/>
    <x v="2"/>
    <s v="Jörgen Ellgren"/>
  </r>
  <r>
    <d v="2023-06-05T00:00:00"/>
    <n v="150"/>
    <s v="SWISH INBETAL"/>
    <x v="2"/>
    <s v="Mikael Adriansson"/>
  </r>
  <r>
    <d v="2023-06-05T00:00:00"/>
    <n v="150"/>
    <s v="SWISH INBETAL"/>
    <x v="2"/>
    <s v="EVERUM, OSSIE"/>
  </r>
  <r>
    <d v="2023-06-01T00:00:00"/>
    <n v="-4"/>
    <s v="SWISH AVGIFT"/>
    <x v="1"/>
    <n v="1230313866"/>
  </r>
  <r>
    <d v="2023-05-22T00:00:00"/>
    <n v="100"/>
    <s v="BG INSÄTTNING 1"/>
    <x v="3"/>
    <s v="5357-5205"/>
  </r>
  <r>
    <d v="2023-05-15T00:00:00"/>
    <n v="150"/>
    <s v="SWISH INBETAL"/>
    <x v="2"/>
    <s v="SOLVEIG BRUNNER"/>
  </r>
  <r>
    <d v="2023-05-08T00:00:00"/>
    <n v="100"/>
    <s v="SWISH INBETAL"/>
    <x v="2"/>
    <s v="HELLBERG,ELISABETH"/>
  </r>
  <r>
    <d v="2023-05-02T00:00:00"/>
    <n v="-2"/>
    <s v="SWISH AVGIFT"/>
    <x v="1"/>
    <n v="1230313866"/>
  </r>
  <r>
    <d v="2023-04-11T00:00:00"/>
    <n v="150"/>
    <s v="SWISH INBETAL"/>
    <x v="2"/>
    <s v="Ulla Elisabeth Lundi"/>
  </r>
  <r>
    <d v="2023-02-15T00:00:00"/>
    <n v="100"/>
    <s v="BG INSÄTTNING 1"/>
    <x v="3"/>
    <s v="5357-5205"/>
  </r>
  <r>
    <d v="2023-02-01T00:00:00"/>
    <n v="-4"/>
    <s v="SWISH AVGIFT"/>
    <x v="1"/>
    <n v="1230313866"/>
  </r>
  <r>
    <d v="2023-01-23T00:00:00"/>
    <n v="150"/>
    <s v="SWISH INBETAL"/>
    <x v="2"/>
    <s v="LEVAY, LUKAS"/>
  </r>
  <r>
    <d v="2023-01-18T00:00:00"/>
    <n v="150"/>
    <s v="SWISH INBETAL"/>
    <x v="2"/>
    <s v="LUNDQVIST, BIRGITTA"/>
  </r>
  <r>
    <d v="2023-01-04T00:00:00"/>
    <n v="-1300"/>
    <s v="PRIS ENL SPEC"/>
    <x v="4"/>
    <s v="PRIS ENL SPEC"/>
  </r>
  <r>
    <d v="2023-01-02T00:00:00"/>
    <n v="-600"/>
    <s v="SWISH AVGIFT"/>
    <x v="1"/>
    <s v="SWISH AVGIFT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2">
  <r>
    <d v="2024-12-30T00:00:00"/>
    <n v="150"/>
    <s v="SWISH INBETAL"/>
    <x v="0"/>
    <s v="Mimmi Wetterholm"/>
  </r>
  <r>
    <d v="2024-12-27T00:00:00"/>
    <n v="100"/>
    <s v="SWISH INBETAL"/>
    <x v="0"/>
    <s v="MIROSLAV KOBETSKI"/>
  </r>
  <r>
    <d v="2024-12-20T00:00:00"/>
    <n v="-4994"/>
    <m/>
    <x v="1"/>
    <s v="Lars utgifter 2024"/>
  </r>
  <r>
    <d v="2024-12-09T00:00:00"/>
    <n v="150"/>
    <s v="SWISH INBETAL"/>
    <x v="0"/>
    <s v="SOLVEIG BRUNNER"/>
  </r>
  <r>
    <d v="2024-12-06T00:00:00"/>
    <n v="150"/>
    <s v="SWISH INBETAL"/>
    <x v="0"/>
    <s v="LYDIA HYLTÉN-CAVALLI"/>
  </r>
  <r>
    <d v="2024-12-02T00:00:00"/>
    <n v="-4"/>
    <m/>
    <x v="2"/>
    <n v="1230313866"/>
  </r>
  <r>
    <d v="2024-11-11T00:00:00"/>
    <n v="100"/>
    <s v="SWISH INBETAL"/>
    <x v="0"/>
    <s v="Fredrik Sjöström"/>
  </r>
  <r>
    <d v="2024-11-11T00:00:00"/>
    <n v="100"/>
    <s v="SWISH INBETAL"/>
    <x v="0"/>
    <s v="EKSTRÖM,CONSTANZE"/>
  </r>
  <r>
    <d v="2024-10-01T00:00:00"/>
    <n v="-4"/>
    <m/>
    <x v="2"/>
    <n v="1230313866"/>
  </r>
  <r>
    <d v="2024-09-27T00:00:00"/>
    <n v="150"/>
    <s v="SWISH INBETAL"/>
    <x v="0"/>
    <s v="Martin Ritzén"/>
  </r>
  <r>
    <d v="2024-09-03T00:00:00"/>
    <n v="100"/>
    <s v="SWISH INBETAL"/>
    <x v="0"/>
    <s v="WALDENSTRÖM, CHRISTI"/>
  </r>
  <r>
    <d v="2024-09-02T00:00:00"/>
    <n v="-52"/>
    <m/>
    <x v="2"/>
    <n v="1230313866"/>
  </r>
  <r>
    <d v="2024-08-28T00:00:00"/>
    <n v="100"/>
    <s v="SWISH INBETAL"/>
    <x v="0"/>
    <s v="BANÉR, ANNE"/>
  </r>
  <r>
    <d v="2024-08-26T00:00:00"/>
    <n v="100"/>
    <s v="SWISH INBETAL"/>
    <x v="0"/>
    <s v="Eva Jacobsson"/>
  </r>
  <r>
    <d v="2024-08-23T00:00:00"/>
    <n v="150"/>
    <m/>
    <x v="3"/>
    <s v="OTTERBECK, EVA &amp; JOHAN"/>
  </r>
  <r>
    <d v="2024-08-23T00:00:00"/>
    <n v="150"/>
    <s v="SWISH INBETAL"/>
    <x v="0"/>
    <s v="BJÖRNSSON, BJÖRN"/>
  </r>
  <r>
    <d v="2024-08-22T00:00:00"/>
    <n v="100"/>
    <s v="SWISH INBETAL"/>
    <x v="0"/>
    <s v="MÅRTENSSON CECILIA"/>
  </r>
  <r>
    <d v="2024-08-22T00:00:00"/>
    <n v="100"/>
    <s v="SWISH INBETAL"/>
    <x v="0"/>
    <s v="ARVAS, CHRISTER"/>
  </r>
  <r>
    <d v="2024-08-21T00:00:00"/>
    <n v="150"/>
    <s v="SWISH INBETAL"/>
    <x v="0"/>
    <s v="Anna Sahlin Engsner"/>
  </r>
  <r>
    <d v="2024-08-21T00:00:00"/>
    <n v="150"/>
    <s v="SWISH INBETAL"/>
    <x v="0"/>
    <s v="BJÖRNSTJERNA, MARTIN"/>
  </r>
  <r>
    <d v="2024-08-21T00:00:00"/>
    <n v="150"/>
    <s v="SWISH INBETAL"/>
    <x v="0"/>
    <s v="Ulla Elisabeth Lundi"/>
  </r>
  <r>
    <d v="2024-08-21T00:00:00"/>
    <n v="150"/>
    <m/>
    <x v="3"/>
    <s v="GIERTZ ERIC &amp; INGRID"/>
  </r>
  <r>
    <d v="2024-08-21T00:00:00"/>
    <n v="150"/>
    <m/>
    <x v="3"/>
    <s v="CHRISTER, SUZANNE, EMELIE, CAROLINA, FREDRIKA ULFF"/>
  </r>
  <r>
    <d v="2024-08-20T00:00:00"/>
    <n v="100"/>
    <s v="SWISH INBETAL"/>
    <x v="0"/>
    <s v="WAERN, OLOF"/>
  </r>
  <r>
    <d v="2024-08-20T00:00:00"/>
    <n v="100"/>
    <s v="SWISH INBETAL"/>
    <x v="0"/>
    <s v="Christian Lépée"/>
  </r>
  <r>
    <d v="2024-08-20T00:00:00"/>
    <n v="100"/>
    <s v="SWISH INBETAL"/>
    <x v="0"/>
    <s v="Kerstin Hansdotter K"/>
  </r>
  <r>
    <d v="2024-08-20T00:00:00"/>
    <n v="100"/>
    <s v="SWISH INBETAL"/>
    <x v="0"/>
    <s v="JUFORS, MADELEINE"/>
  </r>
  <r>
    <d v="2024-08-20T00:00:00"/>
    <n v="100"/>
    <s v="SWISH INBETAL"/>
    <x v="0"/>
    <s v="Jonas Falck"/>
  </r>
  <r>
    <d v="2024-08-20T00:00:00"/>
    <n v="100"/>
    <s v="SWISH INBETAL"/>
    <x v="0"/>
    <s v="Eva Busch"/>
  </r>
  <r>
    <d v="2024-08-20T00:00:00"/>
    <n v="100"/>
    <s v="SWISH INBETAL"/>
    <x v="0"/>
    <s v="Carl Erik Eriksson"/>
  </r>
  <r>
    <d v="2024-08-20T00:00:00"/>
    <n v="150"/>
    <s v="SWISH INBETAL"/>
    <x v="0"/>
    <s v="ERIK EDMAN"/>
  </r>
  <r>
    <d v="2024-08-20T00:00:00"/>
    <n v="150"/>
    <s v="SWISH INBETAL"/>
    <x v="0"/>
    <s v="Jan Christer Egnefor"/>
  </r>
  <r>
    <d v="2024-08-20T00:00:00"/>
    <n v="150"/>
    <s v="SWISH INBETAL"/>
    <x v="0"/>
    <s v="Peter Knafve"/>
  </r>
  <r>
    <d v="2024-08-20T00:00:00"/>
    <n v="150"/>
    <m/>
    <x v="3"/>
    <s v="EVERUM OSSIE"/>
  </r>
  <r>
    <d v="2024-08-20T00:00:00"/>
    <n v="100"/>
    <m/>
    <x v="3"/>
    <s v="FRIIS GUNILLA"/>
  </r>
  <r>
    <d v="2024-08-20T00:00:00"/>
    <n v="100"/>
    <m/>
    <x v="3"/>
    <s v="LOVERING JOHN"/>
  </r>
  <r>
    <d v="2024-08-19T00:00:00"/>
    <n v="100"/>
    <s v="SWISH INBETAL"/>
    <x v="0"/>
    <s v="LARS HOLMQVIST"/>
  </r>
  <r>
    <d v="2024-08-19T00:00:00"/>
    <n v="150"/>
    <s v="SWISH INBETAL"/>
    <x v="0"/>
    <s v="CECILIA WEHLÉN"/>
  </r>
  <r>
    <d v="2024-08-19T00:00:00"/>
    <n v="150"/>
    <s v="SWISH INBETAL"/>
    <x v="0"/>
    <s v="HANNA LILLIESKÖLD RI"/>
  </r>
  <r>
    <d v="2024-08-19T00:00:00"/>
    <n v="150"/>
    <s v="SWISH INBETAL"/>
    <x v="0"/>
    <s v="AVELLAN-HULTMAN, LAR"/>
  </r>
  <r>
    <d v="2024-08-19T00:00:00"/>
    <n v="150"/>
    <s v="SWISH INBETAL"/>
    <x v="0"/>
    <s v="AXLING, BRITT-MARIE"/>
  </r>
  <r>
    <d v="2024-08-19T00:00:00"/>
    <n v="150"/>
    <s v="SWISH INBETAL"/>
    <x v="0"/>
    <s v="WEHLÈN,BJÖRN"/>
  </r>
  <r>
    <d v="2024-08-19T00:00:00"/>
    <n v="150"/>
    <s v="SWISH INBETAL"/>
    <x v="0"/>
    <s v="REZA FARHANG"/>
  </r>
  <r>
    <d v="2024-08-19T00:00:00"/>
    <n v="150"/>
    <s v="SWISH INBETAL"/>
    <x v="0"/>
    <s v="JOHANSSON, HERMAN"/>
  </r>
  <r>
    <d v="2024-07-01T00:00:00"/>
    <n v="-2"/>
    <m/>
    <x v="3"/>
    <n v="1230313866"/>
  </r>
  <r>
    <d v="2024-06-03T00:00:00"/>
    <n v="-258"/>
    <m/>
    <x v="3"/>
    <n v="1230313866"/>
  </r>
  <r>
    <d v="2024-06-03T00:00:00"/>
    <n v="100"/>
    <s v="SWISH INBETAL"/>
    <x v="0"/>
    <s v="DAVID IGRA"/>
  </r>
  <r>
    <d v="2024-05-28T00:00:00"/>
    <n v="45"/>
    <s v="SWISH INBETAL"/>
    <x v="0"/>
    <s v="Margitta Wendin"/>
  </r>
  <r>
    <d v="2024-05-28T00:00:00"/>
    <n v="150"/>
    <s v="SWISH INBETAL"/>
    <x v="0"/>
    <s v="Anne Bontin Lundgren"/>
  </r>
  <r>
    <d v="2024-05-27T00:00:00"/>
    <n v="90"/>
    <s v="SWISH INBETAL"/>
    <x v="0"/>
    <s v="VERONICA HANZON"/>
  </r>
  <r>
    <d v="2024-05-24T00:00:00"/>
    <n v="20"/>
    <s v="SWISH INBETAL"/>
    <x v="4"/>
    <s v="FURAHA,CHANTAL"/>
  </r>
  <r>
    <d v="2024-05-24T00:00:00"/>
    <n v="20"/>
    <s v="SWISH INBETAL"/>
    <x v="4"/>
    <s v="Joseph Patrick Berga"/>
  </r>
  <r>
    <d v="2024-05-24T00:00:00"/>
    <n v="20"/>
    <s v="SWISH INBETAL"/>
    <x v="4"/>
    <s v="Filippa Exelin"/>
  </r>
  <r>
    <d v="2024-05-24T00:00:00"/>
    <n v="25"/>
    <s v="SWISH INBETAL"/>
    <x v="4"/>
    <s v="BYSTRÖM, MIKAEL"/>
  </r>
  <r>
    <d v="2024-05-24T00:00:00"/>
    <n v="25"/>
    <s v="SWISH INBETAL"/>
    <x v="4"/>
    <s v="SCHERWIN,ERNA"/>
  </r>
  <r>
    <d v="2024-05-24T00:00:00"/>
    <n v="25"/>
    <s v="SWISH INBETAL"/>
    <x v="4"/>
    <s v="EMIL DAHLGREN"/>
  </r>
  <r>
    <d v="2024-05-24T00:00:00"/>
    <n v="25"/>
    <s v="SWISH INBETAL"/>
    <x v="4"/>
    <s v="Josefin Lönnborg"/>
  </r>
  <r>
    <d v="2024-05-24T00:00:00"/>
    <n v="25"/>
    <s v="SWISH INBETAL"/>
    <x v="4"/>
    <s v="Josefin Lönnborg"/>
  </r>
  <r>
    <d v="2024-05-24T00:00:00"/>
    <n v="25"/>
    <s v="SWISH INBETAL"/>
    <x v="4"/>
    <s v="BROMAN ERICSSON,SANN"/>
  </r>
  <r>
    <d v="2024-05-24T00:00:00"/>
    <n v="25"/>
    <s v="SWISH INBETAL"/>
    <x v="4"/>
    <s v="BROMAN ERICSSON,SANN"/>
  </r>
  <r>
    <d v="2024-05-24T00:00:00"/>
    <n v="30"/>
    <s v="SWISH INBETAL"/>
    <x v="4"/>
    <s v="TACHIMOTO, CHARLOTTE"/>
  </r>
  <r>
    <d v="2024-05-24T00:00:00"/>
    <n v="30"/>
    <s v="SWISH INBETAL"/>
    <x v="4"/>
    <s v="Jannika Dahlfort"/>
  </r>
  <r>
    <d v="2024-05-24T00:00:00"/>
    <n v="30"/>
    <s v="SWISH INBETAL"/>
    <x v="4"/>
    <s v="DANIEL THONESTAD"/>
  </r>
  <r>
    <d v="2024-05-24T00:00:00"/>
    <n v="30"/>
    <s v="SWISH INBETAL"/>
    <x v="4"/>
    <s v="PER SANDÉN"/>
  </r>
  <r>
    <d v="2024-05-24T00:00:00"/>
    <n v="30"/>
    <s v="SWISH INBETAL"/>
    <x v="4"/>
    <s v="SYLWANDER,ROBIN"/>
  </r>
  <r>
    <d v="2024-05-24T00:00:00"/>
    <n v="40"/>
    <s v="SWISH INBETAL"/>
    <x v="4"/>
    <s v="HÖIJER,ELLY"/>
  </r>
  <r>
    <d v="2024-05-24T00:00:00"/>
    <n v="40"/>
    <s v="SWISH INBETAL"/>
    <x v="4"/>
    <s v="AGRELL, FRIDA"/>
  </r>
  <r>
    <d v="2024-05-24T00:00:00"/>
    <n v="40"/>
    <s v="SWISH INBETAL"/>
    <x v="4"/>
    <s v="VON UEXKÜLL, CAROLIN"/>
  </r>
  <r>
    <d v="2024-05-24T00:00:00"/>
    <n v="40"/>
    <s v="SWISH INBETAL"/>
    <x v="4"/>
    <s v="BERGNER, MIKAEL"/>
  </r>
  <r>
    <d v="2024-05-24T00:00:00"/>
    <n v="40"/>
    <s v="SWISH INBETAL"/>
    <x v="4"/>
    <s v="TEGNÉR, ELIN"/>
  </r>
  <r>
    <d v="2024-05-24T00:00:00"/>
    <n v="40"/>
    <s v="SWISH INBETAL"/>
    <x v="4"/>
    <s v="YVETTE VON OELREICH"/>
  </r>
  <r>
    <d v="2024-05-24T00:00:00"/>
    <n v="40"/>
    <s v="SWISH INBETAL"/>
    <x v="4"/>
    <s v="DANGA ALEMU"/>
  </r>
  <r>
    <d v="2024-05-24T00:00:00"/>
    <n v="40"/>
    <s v="SWISH INBETAL"/>
    <x v="4"/>
    <s v="JIRHAGE, ALEXANDER"/>
  </r>
  <r>
    <d v="2024-05-24T00:00:00"/>
    <n v="40"/>
    <s v="SWISH INBETAL"/>
    <x v="4"/>
    <s v="BERGNER, MIKAEL"/>
  </r>
  <r>
    <d v="2024-05-24T00:00:00"/>
    <n v="40"/>
    <s v="SWISH INBETAL"/>
    <x v="4"/>
    <s v="MAINVILLE, ARIANA"/>
  </r>
  <r>
    <d v="2024-05-24T00:00:00"/>
    <n v="40"/>
    <s v="SWISH INBETAL"/>
    <x v="4"/>
    <s v="Cajsa Horn af Åminne"/>
  </r>
  <r>
    <d v="2024-05-24T00:00:00"/>
    <n v="40"/>
    <s v="SWISH INBETAL"/>
    <x v="4"/>
    <s v="MIRIAN VALOIS"/>
  </r>
  <r>
    <d v="2024-05-24T00:00:00"/>
    <n v="40"/>
    <s v="SWISH INBETAL"/>
    <x v="4"/>
    <s v="PETRA BRANTMARK"/>
  </r>
  <r>
    <d v="2024-05-24T00:00:00"/>
    <n v="40"/>
    <s v="SWISH INBETAL"/>
    <x v="4"/>
    <s v="Jon Levin"/>
  </r>
  <r>
    <d v="2024-05-24T00:00:00"/>
    <n v="40"/>
    <s v="SWISH INBETAL"/>
    <x v="4"/>
    <s v="Jasmine Jakobsson"/>
  </r>
  <r>
    <d v="2024-05-24T00:00:00"/>
    <n v="40"/>
    <s v="SWISH INBETAL"/>
    <x v="4"/>
    <s v="REUTERSWÄRD,CLAES"/>
  </r>
  <r>
    <d v="2024-05-24T00:00:00"/>
    <n v="40"/>
    <s v="SWISH INBETAL"/>
    <x v="4"/>
    <s v="POLHAGEN, BEATA"/>
  </r>
  <r>
    <d v="2024-05-24T00:00:00"/>
    <n v="40"/>
    <s v="SWISH INBETAL"/>
    <x v="4"/>
    <s v="Lisa Lindholm"/>
  </r>
  <r>
    <d v="2024-05-24T00:00:00"/>
    <n v="40"/>
    <s v="SWISH INBETAL"/>
    <x v="4"/>
    <s v="LINA HOOF"/>
  </r>
  <r>
    <d v="2024-05-24T00:00:00"/>
    <n v="40"/>
    <s v="SWISH INBETAL"/>
    <x v="4"/>
    <s v="LINA HOOF"/>
  </r>
  <r>
    <d v="2024-05-24T00:00:00"/>
    <n v="40"/>
    <s v="SWISH INBETAL"/>
    <x v="4"/>
    <s v="PETRA BRANTMARK"/>
  </r>
  <r>
    <d v="2024-05-24T00:00:00"/>
    <n v="40"/>
    <s v="SWISH INBETAL"/>
    <x v="4"/>
    <s v="Elisabeth Angarth"/>
  </r>
  <r>
    <d v="2024-05-24T00:00:00"/>
    <n v="40"/>
    <s v="SWISH INBETAL"/>
    <x v="4"/>
    <s v="MATTIAS JOHANSSON"/>
  </r>
  <r>
    <d v="2024-05-24T00:00:00"/>
    <n v="40"/>
    <s v="SWISH INBETAL"/>
    <x v="4"/>
    <s v="Carl Ryding"/>
  </r>
  <r>
    <d v="2024-05-24T00:00:00"/>
    <n v="40"/>
    <s v="SWISH INBETAL"/>
    <x v="4"/>
    <s v="IDRING NORDSTRÖM, SE"/>
  </r>
  <r>
    <d v="2024-05-24T00:00:00"/>
    <n v="40"/>
    <s v="SWISH INBETAL"/>
    <x v="4"/>
    <s v="LIGGAYU ACOSTA, MARY"/>
  </r>
  <r>
    <d v="2024-05-24T00:00:00"/>
    <n v="40"/>
    <s v="SWISH INBETAL"/>
    <x v="4"/>
    <s v="NORDBERG, LOUISE"/>
  </r>
  <r>
    <d v="2024-05-24T00:00:00"/>
    <n v="40"/>
    <s v="SWISH INBETAL"/>
    <x v="4"/>
    <s v="SIGRID SÖDERBLOM"/>
  </r>
  <r>
    <d v="2024-05-24T00:00:00"/>
    <n v="40"/>
    <s v="SWISH INBETAL"/>
    <x v="4"/>
    <s v="Anna Viktoria Wahlma"/>
  </r>
  <r>
    <d v="2024-05-24T00:00:00"/>
    <n v="40"/>
    <s v="SWISH INBETAL"/>
    <x v="4"/>
    <s v="Johanna Hyseus"/>
  </r>
  <r>
    <d v="2024-05-24T00:00:00"/>
    <n v="40"/>
    <s v="SWISH INBETAL"/>
    <x v="4"/>
    <s v="David Ol-Lars"/>
  </r>
  <r>
    <d v="2024-05-24T00:00:00"/>
    <n v="40"/>
    <s v="SWISH INBETAL"/>
    <x v="4"/>
    <s v="JOYCE BJÖRKLUND"/>
  </r>
  <r>
    <d v="2024-05-24T00:00:00"/>
    <n v="40"/>
    <s v="SWISH INBETAL"/>
    <x v="4"/>
    <s v="Mikael Alfort"/>
  </r>
  <r>
    <d v="2024-05-24T00:00:00"/>
    <n v="40"/>
    <s v="SWISH INBETAL"/>
    <x v="4"/>
    <s v="JOYCE BJÖRKLUND"/>
  </r>
  <r>
    <d v="2024-05-24T00:00:00"/>
    <n v="40"/>
    <s v="SWISH INBETAL"/>
    <x v="4"/>
    <s v="KEVIN KRON"/>
  </r>
  <r>
    <d v="2024-05-24T00:00:00"/>
    <n v="40"/>
    <s v="SWISH INBETAL"/>
    <x v="4"/>
    <s v="Johan Edin"/>
  </r>
  <r>
    <d v="2024-05-24T00:00:00"/>
    <n v="40"/>
    <s v="SWISH INBETAL"/>
    <x v="4"/>
    <s v="PER SANDÉN"/>
  </r>
  <r>
    <d v="2024-05-24T00:00:00"/>
    <n v="40"/>
    <s v="SWISH INBETAL"/>
    <x v="4"/>
    <s v="ÖMÜR, MINE"/>
  </r>
  <r>
    <d v="2024-05-24T00:00:00"/>
    <n v="40"/>
    <s v="SWISH INBETAL"/>
    <x v="4"/>
    <s v="Hugo Odeborn"/>
  </r>
  <r>
    <d v="2024-05-24T00:00:00"/>
    <n v="40"/>
    <s v="SWISH INBETAL"/>
    <x v="4"/>
    <s v="GUSEVA, ANZHELA"/>
  </r>
  <r>
    <d v="2024-05-24T00:00:00"/>
    <n v="40"/>
    <s v="SWISH INBETAL"/>
    <x v="4"/>
    <s v="HÖIJER,ELLY"/>
  </r>
  <r>
    <d v="2024-05-24T00:00:00"/>
    <n v="50"/>
    <s v="SWISH INBETAL"/>
    <x v="4"/>
    <s v="DE GEER, CARL"/>
  </r>
  <r>
    <d v="2024-05-24T00:00:00"/>
    <n v="50"/>
    <s v="SWISH INBETAL"/>
    <x v="4"/>
    <s v="DZELZKALEJA, ZITA"/>
  </r>
  <r>
    <d v="2024-05-24T00:00:00"/>
    <n v="50"/>
    <s v="SWISH INBETAL"/>
    <x v="4"/>
    <s v="Christina Obel"/>
  </r>
  <r>
    <d v="2024-05-24T00:00:00"/>
    <n v="50"/>
    <s v="SWISH INBETAL"/>
    <x v="4"/>
    <s v="Anna Margareta Sandé"/>
  </r>
  <r>
    <d v="2024-05-24T00:00:00"/>
    <n v="50"/>
    <s v="SWISH INBETAL"/>
    <x v="4"/>
    <s v="JONZON OTENDAL,LOUIS"/>
  </r>
  <r>
    <d v="2024-05-24T00:00:00"/>
    <n v="50"/>
    <s v="SWISH INBETAL"/>
    <x v="4"/>
    <s v="LILLJEQVIST, JENNY"/>
  </r>
  <r>
    <d v="2024-05-24T00:00:00"/>
    <n v="50"/>
    <s v="SWISH INBETAL"/>
    <x v="4"/>
    <s v="JONZON OTENDAL,LOUIS"/>
  </r>
  <r>
    <d v="2024-05-24T00:00:00"/>
    <n v="50"/>
    <s v="SWISH INBETAL"/>
    <x v="4"/>
    <s v="Jasmine Jakobsson"/>
  </r>
  <r>
    <d v="2024-05-24T00:00:00"/>
    <n v="50"/>
    <s v="SWISH INBETAL"/>
    <x v="4"/>
    <s v="REUTERSWÄRD,CLAES"/>
  </r>
  <r>
    <d v="2024-05-24T00:00:00"/>
    <n v="50"/>
    <s v="SWISH INBETAL"/>
    <x v="4"/>
    <s v="David Ol-Lars"/>
  </r>
  <r>
    <d v="2024-05-24T00:00:00"/>
    <n v="50"/>
    <s v="SWISH INBETAL"/>
    <x v="4"/>
    <s v="SARA CORELL"/>
  </r>
  <r>
    <d v="2024-05-24T00:00:00"/>
    <n v="50"/>
    <s v="SWISH INBETAL"/>
    <x v="4"/>
    <s v="BROMAN ERICSSON,SANN"/>
  </r>
  <r>
    <d v="2024-05-24T00:00:00"/>
    <n v="50"/>
    <s v="SWISH INBETAL"/>
    <x v="4"/>
    <s v="KENNETH NEONBERGER"/>
  </r>
  <r>
    <d v="2024-05-24T00:00:00"/>
    <n v="50"/>
    <s v="SWISH INBETAL"/>
    <x v="4"/>
    <s v="KENNETH NEONBERGER"/>
  </r>
  <r>
    <d v="2024-05-24T00:00:00"/>
    <n v="50"/>
    <s v="SWISH INBETAL"/>
    <x v="4"/>
    <s v="Jasmine Jakobsson"/>
  </r>
  <r>
    <d v="2024-05-24T00:00:00"/>
    <n v="50"/>
    <s v="SWISH INBETAL"/>
    <x v="4"/>
    <s v="Neda Järnland"/>
  </r>
  <r>
    <d v="2024-05-24T00:00:00"/>
    <n v="50"/>
    <s v="SWISH INBETAL"/>
    <x v="4"/>
    <s v="Neda Järnland"/>
  </r>
  <r>
    <d v="2024-05-24T00:00:00"/>
    <n v="60"/>
    <s v="SWISH INBETAL"/>
    <x v="4"/>
    <s v="ELMGREN, SELMA"/>
  </r>
  <r>
    <d v="2024-05-24T00:00:00"/>
    <n v="65"/>
    <s v="SWISH INBETAL"/>
    <x v="4"/>
    <s v="AGRELL, FRIDA"/>
  </r>
  <r>
    <d v="2024-05-24T00:00:00"/>
    <n v="70"/>
    <s v="SWISH INBETAL"/>
    <x v="4"/>
    <s v="MC ANDREWS-BATCHELOR"/>
  </r>
  <r>
    <d v="2024-05-24T00:00:00"/>
    <n v="70"/>
    <s v="SWISH INBETAL"/>
    <x v="4"/>
    <s v="VON UEXKÜLL, CAROLIN"/>
  </r>
  <r>
    <d v="2024-05-24T00:00:00"/>
    <n v="75"/>
    <s v="SWISH INBETAL"/>
    <x v="4"/>
    <s v="Lina Jurbrant"/>
  </r>
  <r>
    <d v="2024-05-24T00:00:00"/>
    <n v="80"/>
    <s v="SWISH INBETAL"/>
    <x v="4"/>
    <s v="Aiga Berke"/>
  </r>
  <r>
    <d v="2024-05-24T00:00:00"/>
    <n v="80"/>
    <s v="SWISH INBETAL"/>
    <x v="4"/>
    <s v="Malin Åkerström"/>
  </r>
  <r>
    <d v="2024-05-24T00:00:00"/>
    <n v="80"/>
    <s v="SWISH INBETAL"/>
    <x v="4"/>
    <s v="JIRHAGE, ALEXANDER"/>
  </r>
  <r>
    <d v="2024-05-24T00:00:00"/>
    <n v="80"/>
    <s v="SWISH INBETAL"/>
    <x v="4"/>
    <s v="LUNDIN, JONAS"/>
  </r>
  <r>
    <d v="2024-05-24T00:00:00"/>
    <n v="80"/>
    <s v="SWISH INBETAL"/>
    <x v="4"/>
    <s v="LUNDIN, JONAS"/>
  </r>
  <r>
    <d v="2024-05-24T00:00:00"/>
    <n v="80"/>
    <s v="SWISH INBETAL"/>
    <x v="4"/>
    <s v="RESSEL,CHARLOTTE"/>
  </r>
  <r>
    <d v="2024-05-24T00:00:00"/>
    <n v="80"/>
    <s v="SWISH INBETAL"/>
    <x v="4"/>
    <s v="RESSEL,CHARLOTTE"/>
  </r>
  <r>
    <d v="2024-05-24T00:00:00"/>
    <n v="80"/>
    <s v="SWISH INBETAL"/>
    <x v="4"/>
    <s v="Lottie Säker"/>
  </r>
  <r>
    <d v="2024-05-24T00:00:00"/>
    <n v="80"/>
    <s v="SWISH INBETAL"/>
    <x v="4"/>
    <s v="MATTIAS JOHANSSON"/>
  </r>
  <r>
    <d v="2024-05-24T00:00:00"/>
    <n v="80"/>
    <s v="SWISH INBETAL"/>
    <x v="4"/>
    <s v="Sanna Toll Levin"/>
  </r>
  <r>
    <d v="2024-05-24T00:00:00"/>
    <n v="80"/>
    <s v="SWISH INBETAL"/>
    <x v="4"/>
    <s v="Lina Jurbrant"/>
  </r>
  <r>
    <d v="2024-05-24T00:00:00"/>
    <n v="80"/>
    <s v="SWISH INBETAL"/>
    <x v="4"/>
    <s v="LINDHOLM, CHRISTER"/>
  </r>
  <r>
    <d v="2024-05-24T00:00:00"/>
    <n v="80"/>
    <s v="SWISH INBETAL"/>
    <x v="4"/>
    <s v="DAHL,CARL-MIKAEL"/>
  </r>
  <r>
    <d v="2024-05-24T00:00:00"/>
    <n v="80"/>
    <s v="SWISH INBETAL"/>
    <x v="4"/>
    <s v="LINDHOLM, CHRISTER"/>
  </r>
  <r>
    <d v="2024-05-24T00:00:00"/>
    <n v="80"/>
    <s v="SWISH INBETAL"/>
    <x v="4"/>
    <s v="IDRING NORDSTRÖM, SE"/>
  </r>
  <r>
    <d v="2024-05-24T00:00:00"/>
    <n v="80"/>
    <s v="SWISH INBETAL"/>
    <x v="4"/>
    <s v="Johanna Hyseus"/>
  </r>
  <r>
    <d v="2024-05-24T00:00:00"/>
    <n v="80"/>
    <s v="SWISH INBETAL"/>
    <x v="4"/>
    <s v="PER HALLERT"/>
  </r>
  <r>
    <d v="2024-05-24T00:00:00"/>
    <n v="80"/>
    <s v="SWISH INBETAL"/>
    <x v="4"/>
    <s v="Sofia Kärrlander"/>
  </r>
  <r>
    <d v="2024-05-24T00:00:00"/>
    <n v="90"/>
    <s v="SWISH INBETAL"/>
    <x v="4"/>
    <s v="Görel Runbäck"/>
  </r>
  <r>
    <d v="2024-05-24T00:00:00"/>
    <n v="100"/>
    <s v="SWISH INBETAL"/>
    <x v="4"/>
    <s v="ANDERSSON SJÖDIN, MA"/>
  </r>
  <r>
    <d v="2024-05-24T00:00:00"/>
    <n v="100"/>
    <s v="SWISH INBETAL"/>
    <x v="4"/>
    <s v="SAVARD,RAPHAEL"/>
  </r>
  <r>
    <d v="2024-05-24T00:00:00"/>
    <n v="100"/>
    <s v="SWISH INBETAL"/>
    <x v="4"/>
    <s v="Sofia Wretman"/>
  </r>
  <r>
    <d v="2024-05-24T00:00:00"/>
    <n v="100"/>
    <s v="SWISH INBETAL"/>
    <x v="4"/>
    <s v="Jannika Dahlfort"/>
  </r>
  <r>
    <d v="2024-05-24T00:00:00"/>
    <n v="100"/>
    <s v="SWISH INBETAL"/>
    <x v="4"/>
    <s v="HÅKANSSON MAXENCE, S"/>
  </r>
  <r>
    <d v="2024-05-24T00:00:00"/>
    <n v="100"/>
    <s v="SWISH INBETAL"/>
    <x v="4"/>
    <s v="Johan Edberg"/>
  </r>
  <r>
    <d v="2024-05-24T00:00:00"/>
    <n v="100"/>
    <s v="SWISH INBETAL"/>
    <x v="4"/>
    <s v="LILLJEQVIST, JENNY"/>
  </r>
  <r>
    <d v="2024-05-24T00:00:00"/>
    <n v="100"/>
    <s v="SWISH INBETAL"/>
    <x v="4"/>
    <s v="Joseph Patrick Berga"/>
  </r>
  <r>
    <d v="2024-05-24T00:00:00"/>
    <n v="100"/>
    <s v="SWISH INBETAL"/>
    <x v="4"/>
    <s v="Elisabeth Angarth"/>
  </r>
  <r>
    <d v="2024-05-24T00:00:00"/>
    <n v="100"/>
    <s v="SWISH INBETAL"/>
    <x v="4"/>
    <s v="Peter Johansson"/>
  </r>
  <r>
    <d v="2024-05-24T00:00:00"/>
    <n v="100"/>
    <s v="SWISH INBETAL"/>
    <x v="4"/>
    <s v="FALCONER, MALIN"/>
  </r>
  <r>
    <d v="2024-05-24T00:00:00"/>
    <n v="100"/>
    <s v="SWISH INBETAL"/>
    <x v="4"/>
    <s v="Aiga Berke"/>
  </r>
  <r>
    <d v="2024-05-24T00:00:00"/>
    <n v="110"/>
    <s v="SWISH INBETAL"/>
    <x v="4"/>
    <s v="HEIKENFELDT,MARIA"/>
  </r>
  <r>
    <d v="2024-05-24T00:00:00"/>
    <n v="120"/>
    <s v="SWISH INBETAL"/>
    <x v="4"/>
    <s v="MAXENCE, PIERRE-ANDR"/>
  </r>
  <r>
    <d v="2024-05-24T00:00:00"/>
    <n v="120"/>
    <s v="SWISH INBETAL"/>
    <x v="4"/>
    <s v="JONZON OTENDAL,LOUIS"/>
  </r>
  <r>
    <d v="2024-05-24T00:00:00"/>
    <n v="120"/>
    <s v="SWISH INBETAL"/>
    <x v="4"/>
    <s v="WALLIN, ANDREAS"/>
  </r>
  <r>
    <d v="2024-05-24T00:00:00"/>
    <n v="120"/>
    <s v="SWISH INBETAL"/>
    <x v="4"/>
    <s v="Charlotte Lindberg"/>
  </r>
  <r>
    <d v="2024-05-24T00:00:00"/>
    <n v="120"/>
    <s v="SWISH INBETAL"/>
    <x v="4"/>
    <s v="Anna Alfort"/>
  </r>
  <r>
    <d v="2024-05-24T00:00:00"/>
    <n v="125"/>
    <s v="SWISH INBETAL"/>
    <x v="4"/>
    <s v="Charlotte Odeborn"/>
  </r>
  <r>
    <d v="2024-05-24T00:00:00"/>
    <n v="150"/>
    <s v="SWISH INBETAL"/>
    <x v="4"/>
    <s v="ERICSON, PETRA LINDA"/>
  </r>
  <r>
    <d v="2024-05-24T00:00:00"/>
    <n v="150"/>
    <s v="SWISH INBETAL"/>
    <x v="4"/>
    <s v="Jennifer Ahlm"/>
  </r>
  <r>
    <d v="2024-05-24T00:00:00"/>
    <n v="160"/>
    <s v="SWISH INBETAL"/>
    <x v="4"/>
    <s v="DAN BACKMAN"/>
  </r>
  <r>
    <d v="2024-05-24T00:00:00"/>
    <n v="200"/>
    <s v="SWISH INBETAL"/>
    <x v="4"/>
    <s v="JONAS SYNNERGREN"/>
  </r>
  <r>
    <d v="2024-05-24T00:00:00"/>
    <n v="200"/>
    <s v="SWISH INBETAL"/>
    <x v="4"/>
    <s v="Anna Margareta Sandé"/>
  </r>
  <r>
    <d v="2024-05-24T00:00:00"/>
    <n v="200"/>
    <s v="SWISH INBETAL"/>
    <x v="4"/>
    <s v="Anna Margareta Sandé"/>
  </r>
  <r>
    <d v="2024-05-24T00:00:00"/>
    <n v="300"/>
    <s v="SWISH INBETAL"/>
    <x v="4"/>
    <s v="WILTSHIRE, EMMA"/>
  </r>
  <r>
    <d v="2024-05-24T00:00:00"/>
    <n v="400"/>
    <s v="SWISH INBETAL"/>
    <x v="4"/>
    <s v="JONAS SYNNERGREN"/>
  </r>
  <r>
    <d v="2024-05-23T00:00:00"/>
    <n v="150"/>
    <s v="85 61 81-3"/>
    <x v="3"/>
    <s v="MURRAY CHRISTOFER"/>
  </r>
  <r>
    <d v="2024-05-21T00:00:00"/>
    <n v="150"/>
    <s v="SWISH INBETAL"/>
    <x v="0"/>
    <s v="WALLENSTEN, RICHARD"/>
  </r>
  <r>
    <d v="2024-05-17T00:00:00"/>
    <n v="150"/>
    <s v="SWISH INBETAL"/>
    <x v="0"/>
    <s v="ULFF, CHRISTER"/>
  </r>
  <r>
    <d v="2024-05-02T00:00:00"/>
    <n v="-2"/>
    <m/>
    <x v="2"/>
    <n v="1230313866"/>
  </r>
  <r>
    <d v="2024-04-24T00:00:00"/>
    <n v="150"/>
    <s v="SWISH INBETAL"/>
    <x v="0"/>
    <s v="RIDDARSTJÄRNA, JOHN-"/>
  </r>
  <r>
    <d v="2024-02-02T00:00:00"/>
    <n v="150"/>
    <m/>
    <x v="3"/>
    <s v="MARIE, PIA, LINN BERGGREN"/>
  </r>
  <r>
    <d v="2024-01-04T00:00:00"/>
    <n v="-1300"/>
    <s v="PRIS ENL SPEC"/>
    <x v="5"/>
    <s v="PRIS ENL SPEC"/>
  </r>
  <r>
    <d v="2024-01-02T00:00:00"/>
    <n v="-720"/>
    <s v="SWISH AVGIFT"/>
    <x v="2"/>
    <s v="SWISH AVGIFT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4E24BAA-E570-45C5-9B5D-805E4E3E060F}" name="PivotTable1" cacheId="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H4:I11" firstHeaderRow="1" firstDataRow="1" firstDataCol="1"/>
  <pivotFields count="5">
    <pivotField numFmtId="14" showAll="0"/>
    <pivotField dataField="1" showAll="0"/>
    <pivotField showAll="0"/>
    <pivotField axis="axisRow" showAll="0">
      <items count="11">
        <item m="1" x="8"/>
        <item m="1" x="6"/>
        <item x="5"/>
        <item x="2"/>
        <item m="1" x="7"/>
        <item m="1" x="9"/>
        <item x="0"/>
        <item x="1"/>
        <item x="3"/>
        <item x="4"/>
        <item t="default"/>
      </items>
    </pivotField>
    <pivotField showAll="0"/>
  </pivotFields>
  <rowFields count="1">
    <field x="3"/>
  </rowFields>
  <rowItems count="7">
    <i>
      <x v="2"/>
    </i>
    <i>
      <x v="3"/>
    </i>
    <i>
      <x v="6"/>
    </i>
    <i>
      <x v="7"/>
    </i>
    <i>
      <x v="8"/>
    </i>
    <i>
      <x v="9"/>
    </i>
    <i t="grand">
      <x/>
    </i>
  </rowItems>
  <colItems count="1">
    <i/>
  </colItems>
  <dataFields count="1">
    <dataField name="Sum of Belopp" fld="1" baseField="3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3D9F682-2018-43CB-8EBA-C871AB20DD68}" name="PivotTable1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I4:J10" firstHeaderRow="1" firstDataRow="1" firstDataCol="1"/>
  <pivotFields count="5">
    <pivotField numFmtId="14" showAll="0"/>
    <pivotField dataField="1" showAll="0"/>
    <pivotField showAll="0"/>
    <pivotField axis="axisRow" showAll="0">
      <items count="7">
        <item x="3"/>
        <item x="2"/>
        <item x="0"/>
        <item x="4"/>
        <item x="1"/>
        <item m="1" x="5"/>
        <item t="default"/>
      </items>
    </pivotField>
    <pivotField showAll="0"/>
  </pivotFields>
  <rowFields count="1">
    <field x="3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Belopp" fld="1" baseField="3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835EDE6-9E68-4046-87B3-6459A329C5CC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I2:J10" firstHeaderRow="1" firstDataRow="1" firstDataCol="1"/>
  <pivotFields count="2">
    <pivotField dataField="1" showAll="0"/>
    <pivotField axis="axisRow" showAll="0">
      <items count="8">
        <item x="3"/>
        <item x="4"/>
        <item x="0"/>
        <item x="1"/>
        <item x="2"/>
        <item x="5"/>
        <item x="6"/>
        <item t="default"/>
      </items>
    </pivotField>
  </pivotFields>
  <rowFields count="1">
    <field x="1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Sum of Belopp" fld="0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olveigbrunner@outlook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ERICGIERTZ@GMAIL.COM" TargetMode="External"/><Relationship Id="rId2" Type="http://schemas.openxmlformats.org/officeDocument/2006/relationships/hyperlink" Target="mailto:JOHNLOVERING54@GMAIL.COM" TargetMode="External"/><Relationship Id="rId1" Type="http://schemas.openxmlformats.org/officeDocument/2006/relationships/hyperlink" Target="mailto:MARIE.BELE@HOTMAIL.COM" TargetMode="External"/><Relationship Id="rId5" Type="http://schemas.openxmlformats.org/officeDocument/2006/relationships/hyperlink" Target="mailto:Richard.wallensten@regionstockholm.se" TargetMode="External"/><Relationship Id="rId4" Type="http://schemas.openxmlformats.org/officeDocument/2006/relationships/hyperlink" Target="mailto:bim.murray@gmail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7.bin"/><Relationship Id="rId1" Type="http://schemas.openxmlformats.org/officeDocument/2006/relationships/pivotTable" Target="../pivotTables/pivotTable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mailto:CHRISTER.ARVAS@GMAIL.COM" TargetMode="External"/><Relationship Id="rId2" Type="http://schemas.openxmlformats.org/officeDocument/2006/relationships/hyperlink" Target="mailto:ricki07@hotmail.com" TargetMode="External"/><Relationship Id="rId1" Type="http://schemas.openxmlformats.org/officeDocument/2006/relationships/hyperlink" Target="mailto:rehttb@gmail.com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Micke.adriansson@gmail.com" TargetMode="External"/><Relationship Id="rId3" Type="http://schemas.openxmlformats.org/officeDocument/2006/relationships/hyperlink" Target="mailto:janchrister.egnefors@hotmail.com" TargetMode="External"/><Relationship Id="rId7" Type="http://schemas.openxmlformats.org/officeDocument/2006/relationships/hyperlink" Target="mailto:anne.bontin.lundgren@telia.com" TargetMode="External"/><Relationship Id="rId12" Type="http://schemas.openxmlformats.org/officeDocument/2006/relationships/printerSettings" Target="../printerSettings/printerSettings8.bin"/><Relationship Id="rId2" Type="http://schemas.openxmlformats.org/officeDocument/2006/relationships/hyperlink" Target="mailto:OWE.SVANTEGARD@GMAIL.COM" TargetMode="External"/><Relationship Id="rId1" Type="http://schemas.openxmlformats.org/officeDocument/2006/relationships/hyperlink" Target="mailto:herman.johansson@wester-elsner.se" TargetMode="External"/><Relationship Id="rId6" Type="http://schemas.openxmlformats.org/officeDocument/2006/relationships/hyperlink" Target="mailto:susanne.gidefeldt@gmail.com" TargetMode="External"/><Relationship Id="rId11" Type="http://schemas.openxmlformats.org/officeDocument/2006/relationships/hyperlink" Target="https://corporate.nordea.se/accounts/" TargetMode="External"/><Relationship Id="rId5" Type="http://schemas.openxmlformats.org/officeDocument/2006/relationships/hyperlink" Target="mailto:madeleinejufors@hotmail.com" TargetMode="External"/><Relationship Id="rId10" Type="http://schemas.openxmlformats.org/officeDocument/2006/relationships/hyperlink" Target="mailto:bjorn@bjornssons.se" TargetMode="External"/><Relationship Id="rId4" Type="http://schemas.openxmlformats.org/officeDocument/2006/relationships/hyperlink" Target="mailto:lars.wehlen@hotmail.com" TargetMode="External"/><Relationship Id="rId9" Type="http://schemas.openxmlformats.org/officeDocument/2006/relationships/hyperlink" Target="mailto:agneta.flach@icloud.com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martinabjornstierna@hotmail.com" TargetMode="External"/><Relationship Id="rId13" Type="http://schemas.openxmlformats.org/officeDocument/2006/relationships/hyperlink" Target="mailto:martin.ritzen@ki.se" TargetMode="External"/><Relationship Id="rId18" Type="http://schemas.openxmlformats.org/officeDocument/2006/relationships/hyperlink" Target="mailto:carin.grafstrom@gmail.com" TargetMode="External"/><Relationship Id="rId3" Type="http://schemas.openxmlformats.org/officeDocument/2006/relationships/hyperlink" Target="mailto:agneta.flach@icloud.com" TargetMode="External"/><Relationship Id="rId21" Type="http://schemas.openxmlformats.org/officeDocument/2006/relationships/hyperlink" Target="mailto:herman.johansson@wester-elsner.se" TargetMode="External"/><Relationship Id="rId7" Type="http://schemas.openxmlformats.org/officeDocument/2006/relationships/hyperlink" Target="mailto:pdillner@icloud.com" TargetMode="External"/><Relationship Id="rId12" Type="http://schemas.openxmlformats.org/officeDocument/2006/relationships/hyperlink" Target="mailto:anna.e.wachtmeister@gmail.com" TargetMode="External"/><Relationship Id="rId17" Type="http://schemas.openxmlformats.org/officeDocument/2006/relationships/hyperlink" Target="mailto:bwehlen@gmail.com" TargetMode="External"/><Relationship Id="rId2" Type="http://schemas.openxmlformats.org/officeDocument/2006/relationships/hyperlink" Target="mailto:Micke.adriansson@gmail.com" TargetMode="External"/><Relationship Id="rId16" Type="http://schemas.openxmlformats.org/officeDocument/2006/relationships/hyperlink" Target="mailto:christianlepee@gmail.com" TargetMode="External"/><Relationship Id="rId20" Type="http://schemas.openxmlformats.org/officeDocument/2006/relationships/hyperlink" Target="mailto:torberger@gmail.com" TargetMode="External"/><Relationship Id="rId1" Type="http://schemas.openxmlformats.org/officeDocument/2006/relationships/hyperlink" Target="mailto:anne.bontin.lundgren@telia.com" TargetMode="External"/><Relationship Id="rId6" Type="http://schemas.openxmlformats.org/officeDocument/2006/relationships/hyperlink" Target="mailto:monica.pontell@gmail.com" TargetMode="External"/><Relationship Id="rId11" Type="http://schemas.openxmlformats.org/officeDocument/2006/relationships/hyperlink" Target="mailto:sofie.mannerson@gmail.com" TargetMode="External"/><Relationship Id="rId24" Type="http://schemas.openxmlformats.org/officeDocument/2006/relationships/drawing" Target="../drawings/drawing4.xml"/><Relationship Id="rId5" Type="http://schemas.openxmlformats.org/officeDocument/2006/relationships/hyperlink" Target="mailto:lars.wehlen@hotmail.com" TargetMode="External"/><Relationship Id="rId15" Type="http://schemas.openxmlformats.org/officeDocument/2006/relationships/hyperlink" Target="mailto:carin.craelius@gmail.com" TargetMode="External"/><Relationship Id="rId23" Type="http://schemas.openxmlformats.org/officeDocument/2006/relationships/printerSettings" Target="../printerSettings/printerSettings9.bin"/><Relationship Id="rId10" Type="http://schemas.openxmlformats.org/officeDocument/2006/relationships/hyperlink" Target="mailto:maudrwall@telia.com" TargetMode="External"/><Relationship Id="rId19" Type="http://schemas.openxmlformats.org/officeDocument/2006/relationships/hyperlink" Target="mailto:ulf.torberger@gmail.com" TargetMode="External"/><Relationship Id="rId4" Type="http://schemas.openxmlformats.org/officeDocument/2006/relationships/hyperlink" Target="mailto:wehlen@hotmail.com" TargetMode="External"/><Relationship Id="rId9" Type="http://schemas.openxmlformats.org/officeDocument/2006/relationships/hyperlink" Target="mailto:annebaner@gmail.com" TargetMode="External"/><Relationship Id="rId14" Type="http://schemas.openxmlformats.org/officeDocument/2006/relationships/hyperlink" Target="mailto:hanna.rickberg@gmail.com" TargetMode="External"/><Relationship Id="rId22" Type="http://schemas.openxmlformats.org/officeDocument/2006/relationships/hyperlink" Target="mailto:madeleinejufors@hotmail.com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mailto:emelie.ulff@hotmail.com" TargetMode="External"/><Relationship Id="rId2" Type="http://schemas.openxmlformats.org/officeDocument/2006/relationships/hyperlink" Target="mailto:Elisabeth.lundin@geum.se" TargetMode="External"/><Relationship Id="rId1" Type="http://schemas.openxmlformats.org/officeDocument/2006/relationships/hyperlink" Target="mailto:bim.murray@gmail.com" TargetMode="External"/><Relationship Id="rId5" Type="http://schemas.openxmlformats.org/officeDocument/2006/relationships/printerSettings" Target="../printerSettings/printerSettings10.bin"/><Relationship Id="rId4" Type="http://schemas.openxmlformats.org/officeDocument/2006/relationships/hyperlink" Target="mailto:carolina.ulff@toreulff.se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ivotTable" Target="../pivotTables/pivotTable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17" Type="http://schemas.openxmlformats.org/officeDocument/2006/relationships/hyperlink" Target="mailto:ulrika.sporrek@gmail.com" TargetMode="External"/><Relationship Id="rId21" Type="http://schemas.openxmlformats.org/officeDocument/2006/relationships/hyperlink" Target="mailto:martinabjornstierna@hotmail.com" TargetMode="External"/><Relationship Id="rId42" Type="http://schemas.openxmlformats.org/officeDocument/2006/relationships/hyperlink" Target="mailto:louise.epstein@sr.se" TargetMode="External"/><Relationship Id="rId63" Type="http://schemas.openxmlformats.org/officeDocument/2006/relationships/hyperlink" Target="mailto:johanna.hedgard@gmail.com" TargetMode="External"/><Relationship Id="rId84" Type="http://schemas.openxmlformats.org/officeDocument/2006/relationships/hyperlink" Target="mailto:philip.w.lindgren@tele2.se" TargetMode="External"/><Relationship Id="rId138" Type="http://schemas.openxmlformats.org/officeDocument/2006/relationships/hyperlink" Target="mailto:katarina.widstrom@gmail.com" TargetMode="External"/><Relationship Id="rId107" Type="http://schemas.openxmlformats.org/officeDocument/2006/relationships/hyperlink" Target="mailto:admrd@hotmail.com" TargetMode="External"/><Relationship Id="rId11" Type="http://schemas.openxmlformats.org/officeDocument/2006/relationships/hyperlink" Target="mailto:bitteaxling@hotmail.com" TargetMode="External"/><Relationship Id="rId32" Type="http://schemas.openxmlformats.org/officeDocument/2006/relationships/hyperlink" Target="mailto:e2ulfd@gmail.com" TargetMode="External"/><Relationship Id="rId53" Type="http://schemas.openxmlformats.org/officeDocument/2006/relationships/hyperlink" Target="mailto:gunilla@friis.se" TargetMode="External"/><Relationship Id="rId74" Type="http://schemas.openxmlformats.org/officeDocument/2006/relationships/hyperlink" Target="mailto:lennart.keussen@gmail.com" TargetMode="External"/><Relationship Id="rId128" Type="http://schemas.openxmlformats.org/officeDocument/2006/relationships/hyperlink" Target="mailto:lapleg@telia.com" TargetMode="External"/><Relationship Id="rId149" Type="http://schemas.openxmlformats.org/officeDocument/2006/relationships/hyperlink" Target="mailto:ulf.torberger@gmail.com" TargetMode="External"/><Relationship Id="rId5" Type="http://schemas.openxmlformats.org/officeDocument/2006/relationships/hyperlink" Target="mailto:allerman@telia.com" TargetMode="External"/><Relationship Id="rId95" Type="http://schemas.openxmlformats.org/officeDocument/2006/relationships/hyperlink" Target="mailto:frankmurray42@gmail.com" TargetMode="External"/><Relationship Id="rId22" Type="http://schemas.openxmlformats.org/officeDocument/2006/relationships/hyperlink" Target="mailto:agnetablom19@gmail.com" TargetMode="External"/><Relationship Id="rId27" Type="http://schemas.openxmlformats.org/officeDocument/2006/relationships/hyperlink" Target="mailto:buscheva@hotmail.com" TargetMode="External"/><Relationship Id="rId43" Type="http://schemas.openxmlformats.org/officeDocument/2006/relationships/hyperlink" Target="mailto:felix.erhardt@gmail.com" TargetMode="External"/><Relationship Id="rId48" Type="http://schemas.openxmlformats.org/officeDocument/2006/relationships/hyperlink" Target="mailto:ossie.everum@gmail.com" TargetMode="External"/><Relationship Id="rId64" Type="http://schemas.openxmlformats.org/officeDocument/2006/relationships/hyperlink" Target="mailto:elisabeth.hellberg@outlook.com" TargetMode="External"/><Relationship Id="rId69" Type="http://schemas.openxmlformats.org/officeDocument/2006/relationships/hyperlink" Target="mailto:Johanna.hornberger@gmail.com" TargetMode="External"/><Relationship Id="rId113" Type="http://schemas.openxmlformats.org/officeDocument/2006/relationships/hyperlink" Target="mailto:sophia.sandberg@telia.com" TargetMode="External"/><Relationship Id="rId118" Type="http://schemas.openxmlformats.org/officeDocument/2006/relationships/hyperlink" Target="mailto:g.stjernberg@hotmail.com" TargetMode="External"/><Relationship Id="rId134" Type="http://schemas.openxmlformats.org/officeDocument/2006/relationships/hyperlink" Target="mailto:helena@wennark.se" TargetMode="External"/><Relationship Id="rId139" Type="http://schemas.openxmlformats.org/officeDocument/2006/relationships/hyperlink" Target="mailto:gunillawikingjohnsson@hotmail.com" TargetMode="External"/><Relationship Id="rId80" Type="http://schemas.openxmlformats.org/officeDocument/2006/relationships/hyperlink" Target="mailto:jorgen.lenz@gmail.com" TargetMode="External"/><Relationship Id="rId85" Type="http://schemas.openxmlformats.org/officeDocument/2006/relationships/hyperlink" Target="mailto:oalindmark@gmail.com" TargetMode="External"/><Relationship Id="rId150" Type="http://schemas.openxmlformats.org/officeDocument/2006/relationships/printerSettings" Target="../printerSettings/printerSettings13.bin"/><Relationship Id="rId12" Type="http://schemas.openxmlformats.org/officeDocument/2006/relationships/hyperlink" Target="mailto:annebaner@gmail.com" TargetMode="External"/><Relationship Id="rId17" Type="http://schemas.openxmlformats.org/officeDocument/2006/relationships/hyperlink" Target="mailto:sivbergsten@hotmail.com" TargetMode="External"/><Relationship Id="rId33" Type="http://schemas.openxmlformats.org/officeDocument/2006/relationships/hyperlink" Target="mailto:gunilla.darlington@gmail.com" TargetMode="External"/><Relationship Id="rId38" Type="http://schemas.openxmlformats.org/officeDocument/2006/relationships/hyperlink" Target="mailto:janchrister.egnefors@hotmail.com" TargetMode="External"/><Relationship Id="rId59" Type="http://schemas.openxmlformats.org/officeDocument/2006/relationships/hyperlink" Target="mailto:malin.granqvist@gmail.com" TargetMode="External"/><Relationship Id="rId103" Type="http://schemas.openxmlformats.org/officeDocument/2006/relationships/hyperlink" Target="mailto:mattias.plym@gmail.com" TargetMode="External"/><Relationship Id="rId108" Type="http://schemas.openxmlformats.org/officeDocument/2006/relationships/hyperlink" Target="mailto:maudrwall@telia.com" TargetMode="External"/><Relationship Id="rId124" Type="http://schemas.openxmlformats.org/officeDocument/2006/relationships/hyperlink" Target="mailto:jan.torberger@gmail.com" TargetMode="External"/><Relationship Id="rId129" Type="http://schemas.openxmlformats.org/officeDocument/2006/relationships/hyperlink" Target="mailto:epw8691@gmail.com" TargetMode="External"/><Relationship Id="rId54" Type="http://schemas.openxmlformats.org/officeDocument/2006/relationships/hyperlink" Target="mailto:carljohanfriis@lmlaw.se" TargetMode="External"/><Relationship Id="rId70" Type="http://schemas.openxmlformats.org/officeDocument/2006/relationships/hyperlink" Target="mailto:barbro.ch.hultman@gmail.com" TargetMode="External"/><Relationship Id="rId75" Type="http://schemas.openxmlformats.org/officeDocument/2006/relationships/hyperlink" Target="mailto:lars.busenstam.linder@gmail.com" TargetMode="External"/><Relationship Id="rId91" Type="http://schemas.openxmlformats.org/officeDocument/2006/relationships/hyperlink" Target="mailto:renstig@wbs.se" TargetMode="External"/><Relationship Id="rId96" Type="http://schemas.openxmlformats.org/officeDocument/2006/relationships/hyperlink" Target="mailto:cristina.ridderstad.murray@gmail.com" TargetMode="External"/><Relationship Id="rId140" Type="http://schemas.openxmlformats.org/officeDocument/2006/relationships/hyperlink" Target="mailto:gw@mailboxes.se" TargetMode="External"/><Relationship Id="rId145" Type="http://schemas.openxmlformats.org/officeDocument/2006/relationships/hyperlink" Target="mailto:cristina.ridderstad.murray@gmail.com" TargetMode="External"/><Relationship Id="rId1" Type="http://schemas.openxmlformats.org/officeDocument/2006/relationships/hyperlink" Target="mailto:isak.abramowicz@gmail.com" TargetMode="External"/><Relationship Id="rId6" Type="http://schemas.openxmlformats.org/officeDocument/2006/relationships/hyperlink" Target="mailto:mi.ankarcrona@gmail.com" TargetMode="External"/><Relationship Id="rId23" Type="http://schemas.openxmlformats.org/officeDocument/2006/relationships/hyperlink" Target="mailto:boberg_767@hotmail.com" TargetMode="External"/><Relationship Id="rId28" Type="http://schemas.openxmlformats.org/officeDocument/2006/relationships/hyperlink" Target="mailto:carin.craelius@gmail.com" TargetMode="External"/><Relationship Id="rId49" Type="http://schemas.openxmlformats.org/officeDocument/2006/relationships/hyperlink" Target="mailto:gerthy.everum@gmail.com" TargetMode="External"/><Relationship Id="rId114" Type="http://schemas.openxmlformats.org/officeDocument/2006/relationships/hyperlink" Target="mailto:u.sandmark@gmail.com" TargetMode="External"/><Relationship Id="rId119" Type="http://schemas.openxmlformats.org/officeDocument/2006/relationships/hyperlink" Target="mailto:elisabet@suzor.se" TargetMode="External"/><Relationship Id="rId44" Type="http://schemas.openxmlformats.org/officeDocument/2006/relationships/hyperlink" Target="mailto:plh.ericson@hotmail.com" TargetMode="External"/><Relationship Id="rId60" Type="http://schemas.openxmlformats.org/officeDocument/2006/relationships/hyperlink" Target="mailto:lenagrunden@yahoo.se" TargetMode="External"/><Relationship Id="rId65" Type="http://schemas.openxmlformats.org/officeDocument/2006/relationships/hyperlink" Target="mailto:michaela.hemgren@technius.se" TargetMode="External"/><Relationship Id="rId81" Type="http://schemas.openxmlformats.org/officeDocument/2006/relationships/hyperlink" Target="mailto:christianlepee@gmail.com" TargetMode="External"/><Relationship Id="rId86" Type="http://schemas.openxmlformats.org/officeDocument/2006/relationships/hyperlink" Target="mailto:osli@icloud.com" TargetMode="External"/><Relationship Id="rId130" Type="http://schemas.openxmlformats.org/officeDocument/2006/relationships/hyperlink" Target="mailto:mira@gmail.com" TargetMode="External"/><Relationship Id="rId135" Type="http://schemas.openxmlformats.org/officeDocument/2006/relationships/hyperlink" Target="mailto:lennart.werkell@gmail.com" TargetMode="External"/><Relationship Id="rId13" Type="http://schemas.openxmlformats.org/officeDocument/2006/relationships/hyperlink" Target="mailto:heja.berggren@gmail.com" TargetMode="External"/><Relationship Id="rId18" Type="http://schemas.openxmlformats.org/officeDocument/2006/relationships/hyperlink" Target="mailto:k.b@kth.se" TargetMode="External"/><Relationship Id="rId39" Type="http://schemas.openxmlformats.org/officeDocument/2006/relationships/hyperlink" Target="mailto:albert@mlt.nu" TargetMode="External"/><Relationship Id="rId109" Type="http://schemas.openxmlformats.org/officeDocument/2006/relationships/hyperlink" Target="mailto:martin.ritzen@ki.se" TargetMode="External"/><Relationship Id="rId34" Type="http://schemas.openxmlformats.org/officeDocument/2006/relationships/hyperlink" Target="mailto:pdillner@icloud.com" TargetMode="External"/><Relationship Id="rId50" Type="http://schemas.openxmlformats.org/officeDocument/2006/relationships/hyperlink" Target="mailto:jonas@photo300.com" TargetMode="External"/><Relationship Id="rId55" Type="http://schemas.openxmlformats.org/officeDocument/2006/relationships/hyperlink" Target="mailto:fritjofson@gmail.com" TargetMode="External"/><Relationship Id="rId76" Type="http://schemas.openxmlformats.org/officeDocument/2006/relationships/hyperlink" Target="mailto:peter.knafve@telia.com" TargetMode="External"/><Relationship Id="rId97" Type="http://schemas.openxmlformats.org/officeDocument/2006/relationships/hyperlink" Target="mailto:ciamartensson@hotmail.com" TargetMode="External"/><Relationship Id="rId104" Type="http://schemas.openxmlformats.org/officeDocument/2006/relationships/hyperlink" Target="mailto:henrik@pompeius.se" TargetMode="External"/><Relationship Id="rId120" Type="http://schemas.openxmlformats.org/officeDocument/2006/relationships/hyperlink" Target="mailto:owe.svantegard@gmail.com" TargetMode="External"/><Relationship Id="rId125" Type="http://schemas.openxmlformats.org/officeDocument/2006/relationships/hyperlink" Target="mailto:torberger@gmail.com" TargetMode="External"/><Relationship Id="rId141" Type="http://schemas.openxmlformats.org/officeDocument/2006/relationships/hyperlink" Target="mailto:wrethagenurban@gmail.com" TargetMode="External"/><Relationship Id="rId146" Type="http://schemas.openxmlformats.org/officeDocument/2006/relationships/hyperlink" Target="mailto:h.sandmark@gmail.com" TargetMode="External"/><Relationship Id="rId7" Type="http://schemas.openxmlformats.org/officeDocument/2006/relationships/hyperlink" Target="mailto:martha.a.lilliestrale@gmail.com" TargetMode="External"/><Relationship Id="rId71" Type="http://schemas.openxmlformats.org/officeDocument/2006/relationships/hyperlink" Target="mailto:karstenhusberg@gmail.com" TargetMode="External"/><Relationship Id="rId92" Type="http://schemas.openxmlformats.org/officeDocument/2006/relationships/hyperlink" Target="mailto:sofie.mannerson@gmail.com" TargetMode="External"/><Relationship Id="rId2" Type="http://schemas.openxmlformats.org/officeDocument/2006/relationships/hyperlink" Target="mailto:annette.alaeus@gmail.com" TargetMode="External"/><Relationship Id="rId29" Type="http://schemas.openxmlformats.org/officeDocument/2006/relationships/hyperlink" Target="mailto:mariecrisp3@gmail.com" TargetMode="External"/><Relationship Id="rId24" Type="http://schemas.openxmlformats.org/officeDocument/2006/relationships/hyperlink" Target="mailto:anne.bontin.lundgren@telia.com" TargetMode="External"/><Relationship Id="rId40" Type="http://schemas.openxmlformats.org/officeDocument/2006/relationships/hyperlink" Target="mailto:jorgen@ellgren.nu" TargetMode="External"/><Relationship Id="rId45" Type="http://schemas.openxmlformats.org/officeDocument/2006/relationships/hyperlink" Target="mailto:carlerikeriksson@mac.com" TargetMode="External"/><Relationship Id="rId66" Type="http://schemas.openxmlformats.org/officeDocument/2006/relationships/hyperlink" Target="mailto:pia.holmeng@gmail.com" TargetMode="External"/><Relationship Id="rId87" Type="http://schemas.openxmlformats.org/officeDocument/2006/relationships/hyperlink" Target="mailto:ingerlippman@yahoo.se" TargetMode="External"/><Relationship Id="rId110" Type="http://schemas.openxmlformats.org/officeDocument/2006/relationships/hyperlink" Target="mailto:lotta.romney@gmail.com" TargetMode="External"/><Relationship Id="rId115" Type="http://schemas.openxmlformats.org/officeDocument/2006/relationships/hyperlink" Target="mailto:sannahj@hotmail.com" TargetMode="External"/><Relationship Id="rId131" Type="http://schemas.openxmlformats.org/officeDocument/2006/relationships/hyperlink" Target="mailto:bjornwedholm@gmail.com" TargetMode="External"/><Relationship Id="rId136" Type="http://schemas.openxmlformats.org/officeDocument/2006/relationships/hyperlink" Target="mailto:emilochfrida@mac.com" TargetMode="External"/><Relationship Id="rId61" Type="http://schemas.openxmlformats.org/officeDocument/2006/relationships/hyperlink" Target="mailto:eric.havervall@gmail.com" TargetMode="External"/><Relationship Id="rId82" Type="http://schemas.openxmlformats.org/officeDocument/2006/relationships/hyperlink" Target="mailto:hanna.rickberg@gmail.com" TargetMode="External"/><Relationship Id="rId19" Type="http://schemas.openxmlformats.org/officeDocument/2006/relationships/hyperlink" Target="mailto:bjorkman.ml@gmail.com" TargetMode="External"/><Relationship Id="rId14" Type="http://schemas.openxmlformats.org/officeDocument/2006/relationships/hyperlink" Target="mailto:j.bergholm@telia.com" TargetMode="External"/><Relationship Id="rId30" Type="http://schemas.openxmlformats.org/officeDocument/2006/relationships/hyperlink" Target="mailto:simondechateau@hotmail.com" TargetMode="External"/><Relationship Id="rId35" Type="http://schemas.openxmlformats.org/officeDocument/2006/relationships/hyperlink" Target="mailto:evadrangel@gmail.com" TargetMode="External"/><Relationship Id="rId56" Type="http://schemas.openxmlformats.org/officeDocument/2006/relationships/hyperlink" Target="mailto:joachim@gahm.se" TargetMode="External"/><Relationship Id="rId77" Type="http://schemas.openxmlformats.org/officeDocument/2006/relationships/hyperlink" Target="mailto:christina.kormendi@gmail.com" TargetMode="External"/><Relationship Id="rId100" Type="http://schemas.openxmlformats.org/officeDocument/2006/relationships/hyperlink" Target="mailto:elisabeth@sundhund.se" TargetMode="External"/><Relationship Id="rId105" Type="http://schemas.openxmlformats.org/officeDocument/2006/relationships/hyperlink" Target="mailto:monica.pontell@gmail.com" TargetMode="External"/><Relationship Id="rId126" Type="http://schemas.openxmlformats.org/officeDocument/2006/relationships/hyperlink" Target="mailto:christer.ulff@toreulff.se" TargetMode="External"/><Relationship Id="rId147" Type="http://schemas.openxmlformats.org/officeDocument/2006/relationships/hyperlink" Target="mailto:suzanne.ulff@gmail.com," TargetMode="External"/><Relationship Id="rId8" Type="http://schemas.openxmlformats.org/officeDocument/2006/relationships/hyperlink" Target="mailto:elisabeth.armfelt@gmail.com" TargetMode="External"/><Relationship Id="rId51" Type="http://schemas.openxmlformats.org/officeDocument/2006/relationships/hyperlink" Target="mailto:rezurt@gmail.com" TargetMode="External"/><Relationship Id="rId72" Type="http://schemas.openxmlformats.org/officeDocument/2006/relationships/hyperlink" Target="mailto:eva.jacobsson@telia.com" TargetMode="External"/><Relationship Id="rId93" Type="http://schemas.openxmlformats.org/officeDocument/2006/relationships/hyperlink" Target="mailto:roland@rmartin.se" TargetMode="External"/><Relationship Id="rId98" Type="http://schemas.openxmlformats.org/officeDocument/2006/relationships/hyperlink" Target="mailto:mans.o.nordgren@gmail.com" TargetMode="External"/><Relationship Id="rId121" Type="http://schemas.openxmlformats.org/officeDocument/2006/relationships/hyperlink" Target="mailto:p.w.richard.tham@telia.com" TargetMode="External"/><Relationship Id="rId142" Type="http://schemas.openxmlformats.org/officeDocument/2006/relationships/hyperlink" Target="mailto:eva.wretman@telia.com" TargetMode="External"/><Relationship Id="rId3" Type="http://schemas.openxmlformats.org/officeDocument/2006/relationships/hyperlink" Target="mailto:marie@alrutz.nu" TargetMode="External"/><Relationship Id="rId25" Type="http://schemas.openxmlformats.org/officeDocument/2006/relationships/hyperlink" Target="mailto:pelle@pellebrandt.se" TargetMode="External"/><Relationship Id="rId46" Type="http://schemas.openxmlformats.org/officeDocument/2006/relationships/hyperlink" Target="mailto:malin.eriksson@dnb.se" TargetMode="External"/><Relationship Id="rId67" Type="http://schemas.openxmlformats.org/officeDocument/2006/relationships/hyperlink" Target="mailto:larsholmqv@gmail.com" TargetMode="External"/><Relationship Id="rId116" Type="http://schemas.openxmlformats.org/officeDocument/2006/relationships/hyperlink" Target="mailto:per.seth@gmail.com" TargetMode="External"/><Relationship Id="rId137" Type="http://schemas.openxmlformats.org/officeDocument/2006/relationships/hyperlink" Target="mailto:awestlund@gmail.com" TargetMode="External"/><Relationship Id="rId20" Type="http://schemas.openxmlformats.org/officeDocument/2006/relationships/hyperlink" Target="mailto:bjorn@bjornssons.se" TargetMode="External"/><Relationship Id="rId41" Type="http://schemas.openxmlformats.org/officeDocument/2006/relationships/hyperlink" Target="mailto:anders@engstrandvision.se" TargetMode="External"/><Relationship Id="rId62" Type="http://schemas.openxmlformats.org/officeDocument/2006/relationships/hyperlink" Target="mailto:greengarden80@hotmail.com" TargetMode="External"/><Relationship Id="rId83" Type="http://schemas.openxmlformats.org/officeDocument/2006/relationships/hyperlink" Target="mailto:glilljeqvist@icloud.com" TargetMode="External"/><Relationship Id="rId88" Type="http://schemas.openxmlformats.org/officeDocument/2006/relationships/hyperlink" Target="mailto:jonhnlovering54@gmail.com" TargetMode="External"/><Relationship Id="rId111" Type="http://schemas.openxmlformats.org/officeDocument/2006/relationships/hyperlink" Target="mailto:andersrunnman50@gmail.com" TargetMode="External"/><Relationship Id="rId132" Type="http://schemas.openxmlformats.org/officeDocument/2006/relationships/hyperlink" Target="mailto:bwehlen@gmail.com" TargetMode="External"/><Relationship Id="rId15" Type="http://schemas.openxmlformats.org/officeDocument/2006/relationships/hyperlink" Target="mailto:bo.berglund@ki.se" TargetMode="External"/><Relationship Id="rId36" Type="http://schemas.openxmlformats.org/officeDocument/2006/relationships/hyperlink" Target="mailto:anna.e.wachtmeister@gmail.com" TargetMode="External"/><Relationship Id="rId57" Type="http://schemas.openxmlformats.org/officeDocument/2006/relationships/hyperlink" Target="mailto:ericgiertz@gmail.com" TargetMode="External"/><Relationship Id="rId106" Type="http://schemas.openxmlformats.org/officeDocument/2006/relationships/hyperlink" Target="mailto:reutersward55@gmail.com" TargetMode="External"/><Relationship Id="rId127" Type="http://schemas.openxmlformats.org/officeDocument/2006/relationships/hyperlink" Target="mailto:olof.waern@telia.com" TargetMode="External"/><Relationship Id="rId10" Type="http://schemas.openxmlformats.org/officeDocument/2006/relationships/hyperlink" Target="mailto:lars.avellan@telia.com" TargetMode="External"/><Relationship Id="rId31" Type="http://schemas.openxmlformats.org/officeDocument/2006/relationships/hyperlink" Target="mailto:birgittadeverdier@gmail.com" TargetMode="External"/><Relationship Id="rId52" Type="http://schemas.openxmlformats.org/officeDocument/2006/relationships/hyperlink" Target="mailto:annika0303@hotmail.com" TargetMode="External"/><Relationship Id="rId73" Type="http://schemas.openxmlformats.org/officeDocument/2006/relationships/hyperlink" Target="mailto:richardmojansson@gmail.com" TargetMode="External"/><Relationship Id="rId78" Type="http://schemas.openxmlformats.org/officeDocument/2006/relationships/hyperlink" Target="mailto:lars.r.lagerstrom@gmail.com" TargetMode="External"/><Relationship Id="rId94" Type="http://schemas.openxmlformats.org/officeDocument/2006/relationships/hyperlink" Target="mailto:margit.svenson@gmail.com" TargetMode="External"/><Relationship Id="rId99" Type="http://schemas.openxmlformats.org/officeDocument/2006/relationships/hyperlink" Target="mailto:karin@nordvaller.se" TargetMode="External"/><Relationship Id="rId101" Type="http://schemas.openxmlformats.org/officeDocument/2006/relationships/hyperlink" Target="mailto:otterbeck.jo@gmail.com" TargetMode="External"/><Relationship Id="rId122" Type="http://schemas.openxmlformats.org/officeDocument/2006/relationships/hyperlink" Target="mailto:drjthor@yahoo.com" TargetMode="External"/><Relationship Id="rId143" Type="http://schemas.openxmlformats.org/officeDocument/2006/relationships/hyperlink" Target="mailto:vivekazretsler@mac.com" TargetMode="External"/><Relationship Id="rId148" Type="http://schemas.openxmlformats.org/officeDocument/2006/relationships/hyperlink" Target="mailto:lars.wehlen@hotmail.com" TargetMode="External"/><Relationship Id="rId4" Type="http://schemas.openxmlformats.org/officeDocument/2006/relationships/hyperlink" Target="mailto:susanne.gidefeldt@gmail.com" TargetMode="External"/><Relationship Id="rId9" Type="http://schemas.openxmlformats.org/officeDocument/2006/relationships/hyperlink" Target="mailto:mattias.arvidsson@prv.se" TargetMode="External"/><Relationship Id="rId26" Type="http://schemas.openxmlformats.org/officeDocument/2006/relationships/hyperlink" Target="mailto:solveigbrunner@outlook.com" TargetMode="External"/><Relationship Id="rId47" Type="http://schemas.openxmlformats.org/officeDocument/2006/relationships/hyperlink" Target="mailto:pm-eriksson@hotmail.com" TargetMode="External"/><Relationship Id="rId68" Type="http://schemas.openxmlformats.org/officeDocument/2006/relationships/hyperlink" Target="mailto:joanna.h.aberg@gmail.com" TargetMode="External"/><Relationship Id="rId89" Type="http://schemas.openxmlformats.org/officeDocument/2006/relationships/hyperlink" Target="mailto:ludde63@hotmail.com" TargetMode="External"/><Relationship Id="rId112" Type="http://schemas.openxmlformats.org/officeDocument/2006/relationships/hyperlink" Target="mailto:annryberg@me.com" TargetMode="External"/><Relationship Id="rId133" Type="http://schemas.openxmlformats.org/officeDocument/2006/relationships/hyperlink" Target="mailto:wehlen@hotmail.com" TargetMode="External"/><Relationship Id="rId16" Type="http://schemas.openxmlformats.org/officeDocument/2006/relationships/hyperlink" Target="mailto:heide.bergman@gmail.com" TargetMode="External"/><Relationship Id="rId37" Type="http://schemas.openxmlformats.org/officeDocument/2006/relationships/hyperlink" Target="mailto:erik@edman.eu" TargetMode="External"/><Relationship Id="rId58" Type="http://schemas.openxmlformats.org/officeDocument/2006/relationships/hyperlink" Target="mailto:carin.grafstrom@gmail.com" TargetMode="External"/><Relationship Id="rId79" Type="http://schemas.openxmlformats.org/officeDocument/2006/relationships/hyperlink" Target="mailto:annalarsen@protonmail.com" TargetMode="External"/><Relationship Id="rId102" Type="http://schemas.openxmlformats.org/officeDocument/2006/relationships/hyperlink" Target="mailto:madeleinepagelz@gmail.com" TargetMode="External"/><Relationship Id="rId123" Type="http://schemas.openxmlformats.org/officeDocument/2006/relationships/hyperlink" Target="mailto:ragnar@scream.se" TargetMode="External"/><Relationship Id="rId144" Type="http://schemas.openxmlformats.org/officeDocument/2006/relationships/hyperlink" Target="mailto:catharinah1@hotmail.com" TargetMode="External"/><Relationship Id="rId90" Type="http://schemas.openxmlformats.org/officeDocument/2006/relationships/hyperlink" Target="mailto:bettan.lundi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D4EAE-3A36-4EFA-B201-1F215C12B99A}">
  <dimension ref="A1:E44"/>
  <sheetViews>
    <sheetView tabSelected="1" workbookViewId="0">
      <selection activeCell="D30" sqref="D30"/>
    </sheetView>
  </sheetViews>
  <sheetFormatPr defaultColWidth="8.85546875" defaultRowHeight="15" x14ac:dyDescent="0.25"/>
  <cols>
    <col min="1" max="1" width="22.28515625" bestFit="1" customWidth="1"/>
    <col min="2" max="2" width="17.42578125" bestFit="1" customWidth="1"/>
    <col min="4" max="4" width="29.140625" customWidth="1"/>
    <col min="5" max="5" width="8.5703125" bestFit="1" customWidth="1"/>
  </cols>
  <sheetData>
    <row r="1" spans="1:5" ht="23.25" x14ac:dyDescent="0.35">
      <c r="A1" s="32" t="s">
        <v>1154</v>
      </c>
      <c r="B1" s="32"/>
      <c r="D1" s="34" t="s">
        <v>1124</v>
      </c>
      <c r="E1" s="34"/>
    </row>
    <row r="2" spans="1:5" x14ac:dyDescent="0.25">
      <c r="D2" s="28"/>
      <c r="E2" s="28"/>
    </row>
    <row r="3" spans="1:5" ht="21" x14ac:dyDescent="0.35">
      <c r="A3" s="33" t="s">
        <v>944</v>
      </c>
      <c r="B3" s="33"/>
      <c r="D3" s="35" t="s">
        <v>944</v>
      </c>
      <c r="E3" s="35"/>
    </row>
    <row r="4" spans="1:5" x14ac:dyDescent="0.25">
      <c r="A4" s="13" t="s">
        <v>947</v>
      </c>
      <c r="B4" s="15"/>
      <c r="D4" s="29" t="s">
        <v>947</v>
      </c>
      <c r="E4" s="30"/>
    </row>
    <row r="5" spans="1:5" x14ac:dyDescent="0.25">
      <c r="A5" t="s">
        <v>946</v>
      </c>
      <c r="B5" s="16">
        <v>37596</v>
      </c>
      <c r="D5" s="28" t="s">
        <v>946</v>
      </c>
      <c r="E5" s="31">
        <v>38308.400000000001</v>
      </c>
    </row>
    <row r="6" spans="1:5" x14ac:dyDescent="0.25">
      <c r="B6" s="16"/>
      <c r="D6" s="28"/>
      <c r="E6" s="31"/>
    </row>
    <row r="7" spans="1:5" x14ac:dyDescent="0.25">
      <c r="A7" s="13" t="s">
        <v>948</v>
      </c>
      <c r="B7" s="16"/>
      <c r="D7" s="29" t="s">
        <v>948</v>
      </c>
      <c r="E7" s="31"/>
    </row>
    <row r="8" spans="1:5" x14ac:dyDescent="0.25">
      <c r="A8" t="s">
        <v>949</v>
      </c>
      <c r="B8" s="16">
        <v>0</v>
      </c>
      <c r="D8" s="28" t="s">
        <v>949</v>
      </c>
      <c r="E8" s="31">
        <v>0</v>
      </c>
    </row>
    <row r="9" spans="1:5" x14ac:dyDescent="0.25">
      <c r="A9" t="s">
        <v>945</v>
      </c>
      <c r="B9" s="16">
        <f>B5</f>
        <v>37596</v>
      </c>
      <c r="D9" s="28" t="s">
        <v>945</v>
      </c>
      <c r="E9" s="31">
        <f>E5</f>
        <v>38308.400000000001</v>
      </c>
    </row>
    <row r="10" spans="1:5" x14ac:dyDescent="0.25">
      <c r="B10" s="16"/>
      <c r="D10" s="28"/>
      <c r="E10" s="31"/>
    </row>
    <row r="11" spans="1:5" x14ac:dyDescent="0.25">
      <c r="B11" s="16"/>
      <c r="D11" s="28"/>
      <c r="E11" s="31"/>
    </row>
    <row r="12" spans="1:5" x14ac:dyDescent="0.25">
      <c r="B12" s="16"/>
      <c r="D12" s="28"/>
      <c r="E12" s="31"/>
    </row>
    <row r="13" spans="1:5" x14ac:dyDescent="0.25">
      <c r="B13" s="16"/>
      <c r="D13" s="28"/>
      <c r="E13" s="31"/>
    </row>
    <row r="14" spans="1:5" x14ac:dyDescent="0.25">
      <c r="B14" s="16"/>
      <c r="D14" s="28"/>
      <c r="E14" s="31"/>
    </row>
    <row r="15" spans="1:5" x14ac:dyDescent="0.25">
      <c r="B15" s="16"/>
      <c r="D15" s="28"/>
      <c r="E15" s="31"/>
    </row>
    <row r="16" spans="1:5" ht="21" x14ac:dyDescent="0.35">
      <c r="A16" s="33" t="s">
        <v>941</v>
      </c>
      <c r="B16" s="33"/>
      <c r="D16" s="35" t="s">
        <v>941</v>
      </c>
      <c r="E16" s="35"/>
    </row>
    <row r="17" spans="1:5" x14ac:dyDescent="0.25">
      <c r="A17" s="13" t="s">
        <v>950</v>
      </c>
      <c r="B17" s="16"/>
      <c r="D17" s="29" t="s">
        <v>950</v>
      </c>
      <c r="E17" s="31"/>
    </row>
    <row r="18" spans="1:5" x14ac:dyDescent="0.25">
      <c r="A18" t="s">
        <v>942</v>
      </c>
      <c r="B18" s="16">
        <v>5750</v>
      </c>
      <c r="D18" s="28" t="s">
        <v>942</v>
      </c>
      <c r="E18" s="31">
        <v>6075</v>
      </c>
    </row>
    <row r="19" spans="1:5" x14ac:dyDescent="0.25">
      <c r="B19" s="16"/>
      <c r="D19" s="28" t="s">
        <v>1122</v>
      </c>
      <c r="E19" s="31">
        <v>8540</v>
      </c>
    </row>
    <row r="20" spans="1:5" x14ac:dyDescent="0.25">
      <c r="A20" s="13" t="s">
        <v>951</v>
      </c>
      <c r="B20" s="16"/>
      <c r="D20" s="28"/>
      <c r="E20" s="31"/>
    </row>
    <row r="21" spans="1:5" x14ac:dyDescent="0.25">
      <c r="A21" t="s">
        <v>1123</v>
      </c>
      <c r="B21" s="16">
        <v>2104</v>
      </c>
      <c r="D21" s="29" t="s">
        <v>951</v>
      </c>
      <c r="E21" s="31"/>
    </row>
    <row r="22" spans="1:5" x14ac:dyDescent="0.25">
      <c r="A22" t="s">
        <v>265</v>
      </c>
      <c r="B22" s="16">
        <v>4358</v>
      </c>
      <c r="D22" s="28" t="s">
        <v>1123</v>
      </c>
      <c r="E22" s="31">
        <v>2082</v>
      </c>
    </row>
    <row r="23" spans="1:5" x14ac:dyDescent="0.25">
      <c r="B23" s="16"/>
      <c r="D23" s="28" t="s">
        <v>265</v>
      </c>
      <c r="E23" s="31">
        <v>4994</v>
      </c>
    </row>
    <row r="24" spans="1:5" x14ac:dyDescent="0.25">
      <c r="A24" s="13" t="s">
        <v>952</v>
      </c>
      <c r="B24" s="16">
        <f>B18-B21-B22</f>
        <v>-712</v>
      </c>
      <c r="D24" s="28"/>
      <c r="E24" s="31"/>
    </row>
    <row r="25" spans="1:5" x14ac:dyDescent="0.25">
      <c r="B25" s="16"/>
      <c r="D25" s="29" t="s">
        <v>952</v>
      </c>
      <c r="E25" s="31">
        <f>E18+E19-E22-E23</f>
        <v>7539</v>
      </c>
    </row>
    <row r="26" spans="1:5" x14ac:dyDescent="0.25">
      <c r="B26" s="16"/>
    </row>
    <row r="27" spans="1:5" x14ac:dyDescent="0.25">
      <c r="B27" s="16"/>
    </row>
    <row r="28" spans="1:5" x14ac:dyDescent="0.25">
      <c r="B28" s="16"/>
    </row>
    <row r="29" spans="1:5" x14ac:dyDescent="0.25">
      <c r="B29" s="16"/>
    </row>
    <row r="30" spans="1:5" x14ac:dyDescent="0.25">
      <c r="B30" s="16"/>
    </row>
    <row r="31" spans="1:5" x14ac:dyDescent="0.25">
      <c r="B31" s="16"/>
    </row>
    <row r="32" spans="1:5" x14ac:dyDescent="0.25">
      <c r="B32" s="16"/>
    </row>
    <row r="33" spans="2:2" x14ac:dyDescent="0.25">
      <c r="B33" s="16"/>
    </row>
    <row r="34" spans="2:2" x14ac:dyDescent="0.25">
      <c r="B34" s="16"/>
    </row>
    <row r="35" spans="2:2" x14ac:dyDescent="0.25">
      <c r="B35" s="16"/>
    </row>
    <row r="36" spans="2:2" x14ac:dyDescent="0.25">
      <c r="B36" s="16"/>
    </row>
    <row r="37" spans="2:2" x14ac:dyDescent="0.25">
      <c r="B37" s="16"/>
    </row>
    <row r="38" spans="2:2" x14ac:dyDescent="0.25">
      <c r="B38" s="16"/>
    </row>
    <row r="39" spans="2:2" x14ac:dyDescent="0.25">
      <c r="B39" s="16"/>
    </row>
    <row r="40" spans="2:2" x14ac:dyDescent="0.25">
      <c r="B40" s="16"/>
    </row>
    <row r="41" spans="2:2" x14ac:dyDescent="0.25">
      <c r="B41" s="16"/>
    </row>
    <row r="42" spans="2:2" x14ac:dyDescent="0.25">
      <c r="B42" s="16"/>
    </row>
    <row r="43" spans="2:2" x14ac:dyDescent="0.25">
      <c r="B43" s="16"/>
    </row>
    <row r="44" spans="2:2" x14ac:dyDescent="0.25">
      <c r="B44" s="16"/>
    </row>
  </sheetData>
  <mergeCells count="6">
    <mergeCell ref="A1:B1"/>
    <mergeCell ref="A3:B3"/>
    <mergeCell ref="A16:B16"/>
    <mergeCell ref="D1:E1"/>
    <mergeCell ref="D3:E3"/>
    <mergeCell ref="D16:E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0CF57-2623-4B86-A606-134A7C89D69D}">
  <dimension ref="A1:D16"/>
  <sheetViews>
    <sheetView workbookViewId="0">
      <selection activeCell="G16" sqref="G16"/>
    </sheetView>
  </sheetViews>
  <sheetFormatPr defaultRowHeight="15" x14ac:dyDescent="0.25"/>
  <cols>
    <col min="1" max="1" width="44" bestFit="1" customWidth="1"/>
    <col min="2" max="2" width="18.5703125" bestFit="1" customWidth="1"/>
  </cols>
  <sheetData>
    <row r="1" spans="1:4" ht="29.25" thickBot="1" x14ac:dyDescent="0.5">
      <c r="A1" s="36" t="s">
        <v>1150</v>
      </c>
      <c r="B1" s="36"/>
      <c r="C1" s="36"/>
      <c r="D1" s="36"/>
    </row>
    <row r="2" spans="1:4" ht="28.5" x14ac:dyDescent="0.45">
      <c r="A2" s="10"/>
      <c r="B2" s="10"/>
      <c r="C2" s="10"/>
      <c r="D2" s="10"/>
    </row>
    <row r="4" spans="1:4" ht="23.25" x14ac:dyDescent="0.35">
      <c r="A4" s="6" t="s">
        <v>1151</v>
      </c>
      <c r="B4" s="7">
        <v>38308.400000000001</v>
      </c>
    </row>
    <row r="5" spans="1:4" ht="23.25" x14ac:dyDescent="0.35">
      <c r="A5" s="8" t="s">
        <v>263</v>
      </c>
      <c r="B5" s="9">
        <f>14*100+29*150</f>
        <v>5750</v>
      </c>
    </row>
    <row r="6" spans="1:4" ht="23.25" x14ac:dyDescent="0.35">
      <c r="A6" s="8" t="s">
        <v>264</v>
      </c>
      <c r="B6" s="9">
        <v>-2104</v>
      </c>
    </row>
    <row r="7" spans="1:4" ht="23.25" x14ac:dyDescent="0.35">
      <c r="A7" s="6" t="s">
        <v>265</v>
      </c>
      <c r="B7" s="7">
        <f>'PLUSGIROKONTO 2025'!B51</f>
        <v>-4358</v>
      </c>
      <c r="D7" s="20"/>
    </row>
    <row r="8" spans="1:4" ht="23.25" x14ac:dyDescent="0.35">
      <c r="A8" s="8" t="s">
        <v>1152</v>
      </c>
      <c r="B8" s="9">
        <f>SUM(B4:B7)</f>
        <v>37596.400000000001</v>
      </c>
    </row>
    <row r="12" spans="1:4" ht="23.25" x14ac:dyDescent="0.35">
      <c r="A12" s="8" t="s">
        <v>267</v>
      </c>
      <c r="B12" s="8">
        <v>14</v>
      </c>
      <c r="C12" s="8">
        <f>B12</f>
        <v>14</v>
      </c>
      <c r="D12" s="8" t="s">
        <v>269</v>
      </c>
    </row>
    <row r="13" spans="1:4" ht="23.25" x14ac:dyDescent="0.35">
      <c r="A13" s="6" t="s">
        <v>268</v>
      </c>
      <c r="B13" s="6">
        <v>29</v>
      </c>
      <c r="C13" s="6">
        <f>B13*2.5</f>
        <v>72.5</v>
      </c>
      <c r="D13" s="6" t="s">
        <v>269</v>
      </c>
    </row>
    <row r="14" spans="1:4" ht="23.25" x14ac:dyDescent="0.35">
      <c r="A14" s="8"/>
      <c r="B14" s="8"/>
      <c r="C14" s="8">
        <f>SUM(C12:C13)</f>
        <v>86.5</v>
      </c>
      <c r="D14" s="8" t="s">
        <v>269</v>
      </c>
    </row>
    <row r="16" spans="1:4" ht="23.25" x14ac:dyDescent="0.35">
      <c r="A16" s="6" t="s">
        <v>1153</v>
      </c>
      <c r="B16" s="6"/>
      <c r="C16" s="6"/>
      <c r="D16" s="6"/>
    </row>
  </sheetData>
  <mergeCells count="1">
    <mergeCell ref="A1:D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ED3BE-A6DA-4B04-AB2E-D5AA48A1D6B9}">
  <sheetPr>
    <pageSetUpPr fitToPage="1"/>
  </sheetPr>
  <dimension ref="A1:I53"/>
  <sheetViews>
    <sheetView workbookViewId="0">
      <selection activeCell="F29" sqref="F29"/>
    </sheetView>
  </sheetViews>
  <sheetFormatPr defaultRowHeight="15" x14ac:dyDescent="0.25"/>
  <cols>
    <col min="1" max="1" width="13.7109375" bestFit="1" customWidth="1"/>
    <col min="3" max="3" width="27.28515625" bestFit="1" customWidth="1"/>
    <col min="4" max="4" width="24.28515625" bestFit="1" customWidth="1"/>
    <col min="5" max="5" width="27.28515625" bestFit="1" customWidth="1"/>
  </cols>
  <sheetData>
    <row r="1" spans="1:9" s="13" customFormat="1" x14ac:dyDescent="0.25">
      <c r="A1" s="13" t="s">
        <v>0</v>
      </c>
      <c r="B1" s="13" t="s">
        <v>1</v>
      </c>
      <c r="C1" s="13" t="s">
        <v>2</v>
      </c>
      <c r="D1" s="13" t="s">
        <v>3</v>
      </c>
    </row>
    <row r="2" spans="1:9" x14ac:dyDescent="0.25">
      <c r="A2" s="1">
        <v>45658</v>
      </c>
      <c r="B2">
        <v>-8</v>
      </c>
      <c r="C2" t="s">
        <v>1133</v>
      </c>
      <c r="D2">
        <v>1230313866</v>
      </c>
    </row>
    <row r="3" spans="1:9" x14ac:dyDescent="0.25">
      <c r="A3" s="1">
        <v>45658</v>
      </c>
      <c r="B3">
        <v>-720</v>
      </c>
      <c r="C3" t="s">
        <v>1132</v>
      </c>
      <c r="D3">
        <v>524808</v>
      </c>
      <c r="H3" t="s">
        <v>1146</v>
      </c>
      <c r="I3">
        <f>COUNTIF(B:B,100)</f>
        <v>14</v>
      </c>
    </row>
    <row r="4" spans="1:9" x14ac:dyDescent="0.25">
      <c r="A4" s="1">
        <v>45662</v>
      </c>
      <c r="B4">
        <v>100</v>
      </c>
      <c r="C4" t="s">
        <v>953</v>
      </c>
      <c r="D4" t="s">
        <v>1134</v>
      </c>
      <c r="H4" t="s">
        <v>1147</v>
      </c>
      <c r="I4">
        <f>COUNTIF(B:B,150)</f>
        <v>29</v>
      </c>
    </row>
    <row r="5" spans="1:9" x14ac:dyDescent="0.25">
      <c r="A5" s="1">
        <v>45664</v>
      </c>
      <c r="B5">
        <v>-1300</v>
      </c>
      <c r="C5" t="s">
        <v>1135</v>
      </c>
    </row>
    <row r="6" spans="1:9" x14ac:dyDescent="0.25">
      <c r="A6" s="1">
        <v>45676</v>
      </c>
      <c r="B6">
        <v>150</v>
      </c>
      <c r="C6" t="s">
        <v>953</v>
      </c>
      <c r="D6" t="s">
        <v>1136</v>
      </c>
    </row>
    <row r="7" spans="1:9" x14ac:dyDescent="0.25">
      <c r="A7" s="1">
        <v>45689</v>
      </c>
      <c r="B7">
        <v>-4</v>
      </c>
      <c r="C7" t="s">
        <v>1133</v>
      </c>
      <c r="D7">
        <v>1230313866</v>
      </c>
    </row>
    <row r="8" spans="1:9" x14ac:dyDescent="0.25">
      <c r="A8" s="1">
        <v>45777</v>
      </c>
      <c r="B8">
        <v>150</v>
      </c>
      <c r="C8" t="s">
        <v>953</v>
      </c>
      <c r="D8" t="s">
        <v>1137</v>
      </c>
    </row>
    <row r="9" spans="1:9" x14ac:dyDescent="0.25">
      <c r="A9" s="1">
        <v>45778</v>
      </c>
      <c r="B9">
        <v>-2</v>
      </c>
      <c r="C9" t="s">
        <v>1133</v>
      </c>
      <c r="D9">
        <v>1230313866</v>
      </c>
    </row>
    <row r="10" spans="1:9" x14ac:dyDescent="0.25">
      <c r="A10" s="1">
        <v>45783</v>
      </c>
      <c r="B10">
        <v>150</v>
      </c>
      <c r="C10" t="s">
        <v>953</v>
      </c>
      <c r="D10" t="s">
        <v>1138</v>
      </c>
    </row>
    <row r="11" spans="1:9" x14ac:dyDescent="0.25">
      <c r="A11" s="1">
        <v>45809</v>
      </c>
      <c r="B11">
        <v>150</v>
      </c>
      <c r="C11" t="s">
        <v>953</v>
      </c>
      <c r="D11" t="s">
        <v>1139</v>
      </c>
    </row>
    <row r="12" spans="1:9" x14ac:dyDescent="0.25">
      <c r="A12" s="1">
        <v>45809</v>
      </c>
      <c r="B12">
        <v>-2</v>
      </c>
      <c r="C12" t="s">
        <v>1133</v>
      </c>
      <c r="D12">
        <v>1230313866</v>
      </c>
    </row>
    <row r="13" spans="1:9" x14ac:dyDescent="0.25">
      <c r="A13" s="1">
        <v>45814</v>
      </c>
      <c r="B13">
        <v>150</v>
      </c>
      <c r="C13" t="s">
        <v>953</v>
      </c>
      <c r="D13" t="s">
        <v>170</v>
      </c>
    </row>
    <row r="14" spans="1:9" x14ac:dyDescent="0.25">
      <c r="A14" s="1">
        <v>45814</v>
      </c>
      <c r="B14">
        <v>100</v>
      </c>
      <c r="C14" t="s">
        <v>953</v>
      </c>
      <c r="D14" t="s">
        <v>166</v>
      </c>
    </row>
    <row r="15" spans="1:9" x14ac:dyDescent="0.25">
      <c r="A15" s="1">
        <v>45814</v>
      </c>
      <c r="B15">
        <v>150</v>
      </c>
      <c r="C15" t="s">
        <v>953</v>
      </c>
      <c r="D15" t="s">
        <v>20</v>
      </c>
    </row>
    <row r="16" spans="1:9" x14ac:dyDescent="0.25">
      <c r="A16" s="1">
        <v>45814</v>
      </c>
      <c r="B16">
        <v>150</v>
      </c>
      <c r="C16" t="s">
        <v>953</v>
      </c>
      <c r="D16" t="s">
        <v>169</v>
      </c>
    </row>
    <row r="17" spans="1:4" x14ac:dyDescent="0.25">
      <c r="A17" s="1">
        <v>45814</v>
      </c>
      <c r="B17">
        <v>100</v>
      </c>
      <c r="C17" t="s">
        <v>953</v>
      </c>
      <c r="D17" t="s">
        <v>52</v>
      </c>
    </row>
    <row r="18" spans="1:4" x14ac:dyDescent="0.25">
      <c r="A18" s="1">
        <v>45814</v>
      </c>
      <c r="B18">
        <v>100</v>
      </c>
      <c r="C18" t="s">
        <v>953</v>
      </c>
      <c r="D18" t="s">
        <v>45</v>
      </c>
    </row>
    <row r="19" spans="1:4" x14ac:dyDescent="0.25">
      <c r="A19" s="1">
        <v>45814</v>
      </c>
      <c r="B19">
        <v>150</v>
      </c>
      <c r="C19" t="s">
        <v>953</v>
      </c>
      <c r="D19" t="s">
        <v>109</v>
      </c>
    </row>
    <row r="20" spans="1:4" x14ac:dyDescent="0.25">
      <c r="A20" s="1">
        <v>45814</v>
      </c>
      <c r="B20">
        <v>150</v>
      </c>
      <c r="C20" t="s">
        <v>953</v>
      </c>
      <c r="D20" t="s">
        <v>1009</v>
      </c>
    </row>
    <row r="21" spans="1:4" x14ac:dyDescent="0.25">
      <c r="A21" s="1">
        <v>45814</v>
      </c>
      <c r="B21">
        <v>100</v>
      </c>
      <c r="C21" t="s">
        <v>953</v>
      </c>
      <c r="D21" t="s">
        <v>50</v>
      </c>
    </row>
    <row r="22" spans="1:4" x14ac:dyDescent="0.25">
      <c r="A22" s="1">
        <v>45814</v>
      </c>
      <c r="B22">
        <v>150</v>
      </c>
      <c r="C22" t="s">
        <v>953</v>
      </c>
      <c r="D22" t="s">
        <v>82</v>
      </c>
    </row>
    <row r="23" spans="1:4" x14ac:dyDescent="0.25">
      <c r="A23" s="1">
        <v>45814</v>
      </c>
      <c r="B23">
        <v>150</v>
      </c>
      <c r="C23" t="s">
        <v>953</v>
      </c>
      <c r="D23" t="s">
        <v>961</v>
      </c>
    </row>
    <row r="24" spans="1:4" x14ac:dyDescent="0.25">
      <c r="A24" s="1">
        <v>45814</v>
      </c>
      <c r="B24">
        <v>150</v>
      </c>
      <c r="C24" t="s">
        <v>953</v>
      </c>
      <c r="D24" t="s">
        <v>101</v>
      </c>
    </row>
    <row r="25" spans="1:4" x14ac:dyDescent="0.25">
      <c r="A25" s="1">
        <v>45814</v>
      </c>
      <c r="B25">
        <v>100</v>
      </c>
      <c r="C25" t="s">
        <v>953</v>
      </c>
      <c r="D25" t="s">
        <v>106</v>
      </c>
    </row>
    <row r="26" spans="1:4" x14ac:dyDescent="0.25">
      <c r="A26" s="1">
        <v>45814</v>
      </c>
      <c r="B26">
        <v>150</v>
      </c>
      <c r="C26" t="s">
        <v>953</v>
      </c>
      <c r="D26" t="s">
        <v>151</v>
      </c>
    </row>
    <row r="27" spans="1:4" x14ac:dyDescent="0.25">
      <c r="A27" s="1">
        <v>45814</v>
      </c>
      <c r="B27">
        <v>150</v>
      </c>
      <c r="C27" t="s">
        <v>953</v>
      </c>
      <c r="D27" t="s">
        <v>111</v>
      </c>
    </row>
    <row r="28" spans="1:4" x14ac:dyDescent="0.25">
      <c r="A28" s="1">
        <v>45815</v>
      </c>
      <c r="B28">
        <v>150</v>
      </c>
      <c r="C28" t="s">
        <v>953</v>
      </c>
      <c r="D28" t="s">
        <v>96</v>
      </c>
    </row>
    <row r="29" spans="1:4" x14ac:dyDescent="0.25">
      <c r="A29" s="1">
        <v>45815</v>
      </c>
      <c r="B29">
        <v>150</v>
      </c>
      <c r="C29" t="s">
        <v>953</v>
      </c>
      <c r="D29" t="s">
        <v>72</v>
      </c>
    </row>
    <row r="30" spans="1:4" x14ac:dyDescent="0.25">
      <c r="A30" s="1">
        <v>45815</v>
      </c>
      <c r="B30">
        <v>150</v>
      </c>
      <c r="C30" t="s">
        <v>953</v>
      </c>
      <c r="D30" t="s">
        <v>91</v>
      </c>
    </row>
    <row r="31" spans="1:4" x14ac:dyDescent="0.25">
      <c r="A31" s="1">
        <v>45815</v>
      </c>
      <c r="B31">
        <v>100</v>
      </c>
      <c r="C31" t="s">
        <v>953</v>
      </c>
      <c r="D31" t="s">
        <v>1003</v>
      </c>
    </row>
    <row r="32" spans="1:4" x14ac:dyDescent="0.25">
      <c r="A32" s="1">
        <v>45815</v>
      </c>
      <c r="B32">
        <v>150</v>
      </c>
      <c r="C32" t="s">
        <v>953</v>
      </c>
      <c r="D32" t="s">
        <v>960</v>
      </c>
    </row>
    <row r="33" spans="1:6" x14ac:dyDescent="0.25">
      <c r="A33" s="1">
        <v>45815</v>
      </c>
      <c r="B33">
        <v>150</v>
      </c>
      <c r="C33" t="s">
        <v>953</v>
      </c>
      <c r="D33" t="s">
        <v>68</v>
      </c>
    </row>
    <row r="34" spans="1:6" x14ac:dyDescent="0.25">
      <c r="A34" s="1">
        <v>45815</v>
      </c>
      <c r="B34">
        <v>100</v>
      </c>
      <c r="C34" t="s">
        <v>953</v>
      </c>
      <c r="D34" t="s">
        <v>165</v>
      </c>
    </row>
    <row r="35" spans="1:6" x14ac:dyDescent="0.25">
      <c r="A35" s="1">
        <v>45816</v>
      </c>
      <c r="B35">
        <v>100</v>
      </c>
      <c r="C35" t="s">
        <v>953</v>
      </c>
      <c r="D35" t="s">
        <v>40</v>
      </c>
    </row>
    <row r="36" spans="1:6" x14ac:dyDescent="0.25">
      <c r="A36" s="1">
        <v>45816</v>
      </c>
      <c r="B36">
        <v>100</v>
      </c>
      <c r="C36" t="s">
        <v>953</v>
      </c>
      <c r="D36" t="s">
        <v>160</v>
      </c>
    </row>
    <row r="37" spans="1:6" x14ac:dyDescent="0.25">
      <c r="A37" s="1">
        <v>45817</v>
      </c>
      <c r="B37">
        <v>150</v>
      </c>
      <c r="C37" t="s">
        <v>953</v>
      </c>
      <c r="D37" t="s">
        <v>74</v>
      </c>
    </row>
    <row r="38" spans="1:6" x14ac:dyDescent="0.25">
      <c r="A38" s="1">
        <v>45817</v>
      </c>
      <c r="B38">
        <v>150</v>
      </c>
      <c r="C38" t="s">
        <v>953</v>
      </c>
      <c r="D38" t="s">
        <v>1102</v>
      </c>
      <c r="E38" s="27" t="s">
        <v>1149</v>
      </c>
    </row>
    <row r="39" spans="1:6" x14ac:dyDescent="0.25">
      <c r="A39" s="1">
        <v>45817</v>
      </c>
      <c r="B39">
        <v>100</v>
      </c>
      <c r="C39" t="s">
        <v>953</v>
      </c>
      <c r="D39" t="s">
        <v>1140</v>
      </c>
    </row>
    <row r="40" spans="1:6" x14ac:dyDescent="0.25">
      <c r="A40" s="1">
        <v>45818</v>
      </c>
      <c r="B40">
        <v>100</v>
      </c>
      <c r="C40" t="s">
        <v>953</v>
      </c>
      <c r="D40" t="s">
        <v>157</v>
      </c>
    </row>
    <row r="41" spans="1:6" x14ac:dyDescent="0.25">
      <c r="A41" s="1">
        <v>45818</v>
      </c>
      <c r="B41">
        <v>150</v>
      </c>
      <c r="C41" t="s">
        <v>1141</v>
      </c>
      <c r="D41" t="s">
        <v>1158</v>
      </c>
    </row>
    <row r="42" spans="1:6" x14ac:dyDescent="0.25">
      <c r="A42" s="1">
        <v>45819</v>
      </c>
      <c r="B42">
        <v>150</v>
      </c>
      <c r="C42" t="s">
        <v>1141</v>
      </c>
      <c r="D42" s="3" t="s">
        <v>1157</v>
      </c>
    </row>
    <row r="43" spans="1:6" x14ac:dyDescent="0.25">
      <c r="A43" s="1">
        <v>45820</v>
      </c>
      <c r="B43">
        <v>150</v>
      </c>
      <c r="C43" t="s">
        <v>953</v>
      </c>
      <c r="D43" t="s">
        <v>121</v>
      </c>
    </row>
    <row r="44" spans="1:6" x14ac:dyDescent="0.25">
      <c r="A44" s="1">
        <v>45822</v>
      </c>
      <c r="B44">
        <v>100</v>
      </c>
      <c r="C44" t="s">
        <v>953</v>
      </c>
      <c r="D44" t="s">
        <v>1007</v>
      </c>
    </row>
    <row r="45" spans="1:6" x14ac:dyDescent="0.25">
      <c r="A45" s="1">
        <v>45827</v>
      </c>
      <c r="B45">
        <v>150</v>
      </c>
      <c r="C45" t="s">
        <v>953</v>
      </c>
      <c r="D45" t="s">
        <v>161</v>
      </c>
    </row>
    <row r="46" spans="1:6" ht="15.75" x14ac:dyDescent="0.25">
      <c r="A46" s="1">
        <v>45836</v>
      </c>
      <c r="B46">
        <v>150</v>
      </c>
      <c r="C46" t="s">
        <v>953</v>
      </c>
      <c r="D46" t="s">
        <v>94</v>
      </c>
      <c r="E46" s="26" t="s">
        <v>1148</v>
      </c>
      <c r="F46" s="2" t="s">
        <v>95</v>
      </c>
    </row>
    <row r="47" spans="1:6" x14ac:dyDescent="0.25">
      <c r="A47" s="1">
        <v>45839</v>
      </c>
      <c r="B47">
        <v>-66</v>
      </c>
      <c r="C47" t="s">
        <v>1133</v>
      </c>
    </row>
    <row r="48" spans="1:6" x14ac:dyDescent="0.25">
      <c r="A48" s="1">
        <v>45841</v>
      </c>
      <c r="B48">
        <v>150</v>
      </c>
      <c r="C48" t="s">
        <v>953</v>
      </c>
      <c r="D48" t="s">
        <v>62</v>
      </c>
    </row>
    <row r="49" spans="1:5" x14ac:dyDescent="0.25">
      <c r="A49" s="1">
        <v>45870</v>
      </c>
      <c r="B49">
        <v>-2</v>
      </c>
      <c r="C49" t="s">
        <v>1133</v>
      </c>
    </row>
    <row r="50" spans="1:5" x14ac:dyDescent="0.25">
      <c r="A50" s="1">
        <v>45971</v>
      </c>
      <c r="B50">
        <v>100</v>
      </c>
      <c r="C50" t="s">
        <v>1141</v>
      </c>
      <c r="D50" t="s">
        <v>1156</v>
      </c>
    </row>
    <row r="51" spans="1:5" x14ac:dyDescent="0.25">
      <c r="A51" s="1">
        <v>45999</v>
      </c>
      <c r="B51">
        <v>-4358</v>
      </c>
      <c r="C51" t="s">
        <v>1144</v>
      </c>
      <c r="D51" t="s">
        <v>1143</v>
      </c>
      <c r="E51" t="s">
        <v>1142</v>
      </c>
    </row>
    <row r="52" spans="1:5" x14ac:dyDescent="0.25">
      <c r="A52" s="1">
        <v>46016</v>
      </c>
      <c r="B52">
        <v>150</v>
      </c>
      <c r="C52" t="s">
        <v>953</v>
      </c>
      <c r="D52" t="s">
        <v>1145</v>
      </c>
    </row>
    <row r="53" spans="1:5" x14ac:dyDescent="0.25">
      <c r="A53" s="1">
        <v>46020</v>
      </c>
      <c r="B53">
        <v>150</v>
      </c>
      <c r="C53" t="s">
        <v>1141</v>
      </c>
      <c r="D53" t="s">
        <v>1155</v>
      </c>
    </row>
  </sheetData>
  <sortState xmlns:xlrd2="http://schemas.microsoft.com/office/spreadsheetml/2017/richdata2" ref="A2:G53">
    <sortCondition ref="A2:A53"/>
  </sortState>
  <hyperlinks>
    <hyperlink ref="F46" r:id="rId1" xr:uid="{413C4FCA-5629-41E9-884F-5E498A9B8AC0}"/>
  </hyperlinks>
  <pageMargins left="0.7" right="0.7" top="0.75" bottom="0.75" header="0.3" footer="0.3"/>
  <pageSetup paperSize="9" scale="63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0EAD5-13D0-41AD-AA20-9408B1A80802}">
  <dimension ref="A1:B45"/>
  <sheetViews>
    <sheetView workbookViewId="0">
      <selection sqref="A1:B25"/>
    </sheetView>
  </sheetViews>
  <sheetFormatPr defaultColWidth="8.85546875" defaultRowHeight="15" x14ac:dyDescent="0.25"/>
  <cols>
    <col min="1" max="1" width="22.28515625" bestFit="1" customWidth="1"/>
    <col min="2" max="2" width="17.42578125" bestFit="1" customWidth="1"/>
  </cols>
  <sheetData>
    <row r="1" spans="1:2" ht="23.25" x14ac:dyDescent="0.35">
      <c r="A1" s="32" t="s">
        <v>1124</v>
      </c>
      <c r="B1" s="32"/>
    </row>
    <row r="3" spans="1:2" ht="21" x14ac:dyDescent="0.35">
      <c r="A3" s="33" t="s">
        <v>944</v>
      </c>
      <c r="B3" s="33"/>
    </row>
    <row r="4" spans="1:2" x14ac:dyDescent="0.25">
      <c r="A4" s="13" t="s">
        <v>947</v>
      </c>
      <c r="B4" s="15"/>
    </row>
    <row r="5" spans="1:2" x14ac:dyDescent="0.25">
      <c r="A5" t="s">
        <v>946</v>
      </c>
      <c r="B5" s="16">
        <v>38308.400000000001</v>
      </c>
    </row>
    <row r="6" spans="1:2" x14ac:dyDescent="0.25">
      <c r="B6" s="16"/>
    </row>
    <row r="7" spans="1:2" x14ac:dyDescent="0.25">
      <c r="A7" s="13" t="s">
        <v>948</v>
      </c>
      <c r="B7" s="16"/>
    </row>
    <row r="8" spans="1:2" x14ac:dyDescent="0.25">
      <c r="A8" t="s">
        <v>949</v>
      </c>
      <c r="B8" s="16">
        <v>0</v>
      </c>
    </row>
    <row r="9" spans="1:2" x14ac:dyDescent="0.25">
      <c r="A9" t="s">
        <v>945</v>
      </c>
      <c r="B9" s="16">
        <f>B5</f>
        <v>38308.400000000001</v>
      </c>
    </row>
    <row r="10" spans="1:2" x14ac:dyDescent="0.25">
      <c r="B10" s="16"/>
    </row>
    <row r="11" spans="1:2" x14ac:dyDescent="0.25">
      <c r="B11" s="16"/>
    </row>
    <row r="12" spans="1:2" x14ac:dyDescent="0.25">
      <c r="B12" s="16"/>
    </row>
    <row r="13" spans="1:2" x14ac:dyDescent="0.25">
      <c r="B13" s="16"/>
    </row>
    <row r="14" spans="1:2" x14ac:dyDescent="0.25">
      <c r="B14" s="16"/>
    </row>
    <row r="15" spans="1:2" x14ac:dyDescent="0.25">
      <c r="B15" s="16"/>
    </row>
    <row r="16" spans="1:2" ht="21" x14ac:dyDescent="0.35">
      <c r="A16" s="33" t="s">
        <v>941</v>
      </c>
      <c r="B16" s="33"/>
    </row>
    <row r="17" spans="1:2" x14ac:dyDescent="0.25">
      <c r="A17" s="13" t="s">
        <v>950</v>
      </c>
      <c r="B17" s="16"/>
    </row>
    <row r="18" spans="1:2" x14ac:dyDescent="0.25">
      <c r="A18" t="s">
        <v>942</v>
      </c>
      <c r="B18" s="16">
        <v>6075</v>
      </c>
    </row>
    <row r="19" spans="1:2" x14ac:dyDescent="0.25">
      <c r="A19" t="s">
        <v>1122</v>
      </c>
      <c r="B19" s="16">
        <v>8540</v>
      </c>
    </row>
    <row r="20" spans="1:2" x14ac:dyDescent="0.25">
      <c r="B20" s="16"/>
    </row>
    <row r="21" spans="1:2" x14ac:dyDescent="0.25">
      <c r="A21" s="13" t="s">
        <v>951</v>
      </c>
      <c r="B21" s="16"/>
    </row>
    <row r="22" spans="1:2" x14ac:dyDescent="0.25">
      <c r="A22" t="s">
        <v>1123</v>
      </c>
      <c r="B22" s="16">
        <v>2082</v>
      </c>
    </row>
    <row r="23" spans="1:2" x14ac:dyDescent="0.25">
      <c r="A23" t="s">
        <v>265</v>
      </c>
      <c r="B23" s="16">
        <v>4994</v>
      </c>
    </row>
    <row r="24" spans="1:2" x14ac:dyDescent="0.25">
      <c r="B24" s="16"/>
    </row>
    <row r="25" spans="1:2" x14ac:dyDescent="0.25">
      <c r="A25" s="13" t="s">
        <v>952</v>
      </c>
      <c r="B25" s="16">
        <f>B18+B19-B22-B23</f>
        <v>7539</v>
      </c>
    </row>
    <row r="26" spans="1:2" x14ac:dyDescent="0.25">
      <c r="B26" s="16"/>
    </row>
    <row r="27" spans="1:2" x14ac:dyDescent="0.25">
      <c r="B27" s="16"/>
    </row>
    <row r="28" spans="1:2" x14ac:dyDescent="0.25">
      <c r="B28" s="16"/>
    </row>
    <row r="29" spans="1:2" x14ac:dyDescent="0.25">
      <c r="B29" s="16"/>
    </row>
    <row r="30" spans="1:2" x14ac:dyDescent="0.25">
      <c r="B30" s="16"/>
    </row>
    <row r="31" spans="1:2" x14ac:dyDescent="0.25">
      <c r="B31" s="16"/>
    </row>
    <row r="32" spans="1:2" x14ac:dyDescent="0.25">
      <c r="B32" s="16"/>
    </row>
    <row r="33" spans="2:2" x14ac:dyDescent="0.25">
      <c r="B33" s="16"/>
    </row>
    <row r="34" spans="2:2" x14ac:dyDescent="0.25">
      <c r="B34" s="16"/>
    </row>
    <row r="35" spans="2:2" x14ac:dyDescent="0.25">
      <c r="B35" s="16"/>
    </row>
    <row r="36" spans="2:2" x14ac:dyDescent="0.25">
      <c r="B36" s="16"/>
    </row>
    <row r="37" spans="2:2" x14ac:dyDescent="0.25">
      <c r="B37" s="16"/>
    </row>
    <row r="38" spans="2:2" x14ac:dyDescent="0.25">
      <c r="B38" s="16"/>
    </row>
    <row r="39" spans="2:2" x14ac:dyDescent="0.25">
      <c r="B39" s="16"/>
    </row>
    <row r="40" spans="2:2" x14ac:dyDescent="0.25">
      <c r="B40" s="16"/>
    </row>
    <row r="41" spans="2:2" x14ac:dyDescent="0.25">
      <c r="B41" s="16"/>
    </row>
    <row r="42" spans="2:2" x14ac:dyDescent="0.25">
      <c r="B42" s="16"/>
    </row>
    <row r="43" spans="2:2" x14ac:dyDescent="0.25">
      <c r="B43" s="16"/>
    </row>
    <row r="44" spans="2:2" x14ac:dyDescent="0.25">
      <c r="B44" s="16"/>
    </row>
    <row r="45" spans="2:2" x14ac:dyDescent="0.25">
      <c r="B45" s="16"/>
    </row>
  </sheetData>
  <mergeCells count="3">
    <mergeCell ref="A1:B1"/>
    <mergeCell ref="A3:B3"/>
    <mergeCell ref="A16:B16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01324-CA6A-4467-AD47-4FB112D83FEA}">
  <dimension ref="A3:J19"/>
  <sheetViews>
    <sheetView workbookViewId="0">
      <selection activeCell="B11" sqref="B11"/>
    </sheetView>
  </sheetViews>
  <sheetFormatPr defaultColWidth="8.85546875" defaultRowHeight="15" x14ac:dyDescent="0.25"/>
  <cols>
    <col min="1" max="1" width="47.42578125" customWidth="1"/>
    <col min="2" max="2" width="22.42578125" customWidth="1"/>
    <col min="4" max="4" width="10.140625" bestFit="1" customWidth="1"/>
    <col min="8" max="8" width="20.140625" bestFit="1" customWidth="1"/>
    <col min="9" max="9" width="14" bestFit="1" customWidth="1"/>
  </cols>
  <sheetData>
    <row r="3" spans="1:10" ht="29.25" thickBot="1" x14ac:dyDescent="0.5">
      <c r="A3" s="36" t="s">
        <v>1115</v>
      </c>
      <c r="B3" s="36"/>
      <c r="C3" s="36"/>
      <c r="D3" s="36"/>
      <c r="H3" t="s">
        <v>972</v>
      </c>
    </row>
    <row r="4" spans="1:10" ht="28.5" x14ac:dyDescent="0.45">
      <c r="A4" s="10"/>
      <c r="B4" s="10"/>
      <c r="C4" s="10"/>
      <c r="D4" s="10"/>
      <c r="H4" s="4" t="s">
        <v>260</v>
      </c>
      <c r="I4" t="s">
        <v>262</v>
      </c>
    </row>
    <row r="5" spans="1:10" x14ac:dyDescent="0.25">
      <c r="H5" s="5" t="s">
        <v>141</v>
      </c>
      <c r="I5">
        <v>-1300</v>
      </c>
      <c r="J5">
        <v>-1300</v>
      </c>
    </row>
    <row r="6" spans="1:10" ht="23.25" x14ac:dyDescent="0.35">
      <c r="A6" s="6" t="s">
        <v>1116</v>
      </c>
      <c r="B6" s="7">
        <v>30769.4</v>
      </c>
      <c r="H6" s="5" t="s">
        <v>8</v>
      </c>
      <c r="I6">
        <v>-782</v>
      </c>
      <c r="J6">
        <v>-782</v>
      </c>
    </row>
    <row r="7" spans="1:10" ht="23.25" x14ac:dyDescent="0.35">
      <c r="A7" s="8" t="s">
        <v>263</v>
      </c>
      <c r="B7" s="9">
        <f>J9+J7+50</f>
        <v>6075</v>
      </c>
      <c r="H7" s="5" t="s">
        <v>1118</v>
      </c>
      <c r="I7">
        <v>5135</v>
      </c>
      <c r="J7">
        <v>5135</v>
      </c>
    </row>
    <row r="8" spans="1:10" ht="23.25" x14ac:dyDescent="0.35">
      <c r="A8" s="8" t="s">
        <v>1121</v>
      </c>
      <c r="B8" s="9">
        <v>8540</v>
      </c>
      <c r="H8" s="5" t="s">
        <v>1000</v>
      </c>
      <c r="I8">
        <v>-4994</v>
      </c>
      <c r="J8">
        <v>-4994</v>
      </c>
    </row>
    <row r="9" spans="1:10" ht="23.25" x14ac:dyDescent="0.35">
      <c r="A9" s="8" t="s">
        <v>264</v>
      </c>
      <c r="B9" s="9">
        <f>J5+J6</f>
        <v>-2082</v>
      </c>
      <c r="H9" s="5" t="s">
        <v>1119</v>
      </c>
      <c r="I9">
        <v>840</v>
      </c>
      <c r="J9">
        <v>890</v>
      </c>
    </row>
    <row r="10" spans="1:10" ht="23.25" x14ac:dyDescent="0.35">
      <c r="A10" s="6" t="s">
        <v>265</v>
      </c>
      <c r="B10" s="7">
        <f>J8</f>
        <v>-4994</v>
      </c>
      <c r="D10" s="20"/>
      <c r="H10" s="5" t="s">
        <v>1120</v>
      </c>
      <c r="I10">
        <v>8540</v>
      </c>
      <c r="J10">
        <v>8540</v>
      </c>
    </row>
    <row r="11" spans="1:10" ht="23.25" x14ac:dyDescent="0.35">
      <c r="A11" s="8" t="s">
        <v>1117</v>
      </c>
      <c r="B11" s="9">
        <f>SUM(B6:B10)</f>
        <v>38308.400000000001</v>
      </c>
      <c r="H11" s="5" t="s">
        <v>261</v>
      </c>
      <c r="I11">
        <v>7439</v>
      </c>
    </row>
    <row r="15" spans="1:10" ht="23.25" x14ac:dyDescent="0.35">
      <c r="A15" s="8" t="s">
        <v>267</v>
      </c>
      <c r="B15" s="8">
        <f>COUNTIF('PLUSGIROKONTO 2024'!B:B,100)</f>
        <v>31</v>
      </c>
      <c r="C15" s="8">
        <f>B15</f>
        <v>31</v>
      </c>
      <c r="D15" s="8" t="s">
        <v>269</v>
      </c>
    </row>
    <row r="16" spans="1:10" ht="23.25" x14ac:dyDescent="0.35">
      <c r="A16" s="6" t="s">
        <v>268</v>
      </c>
      <c r="B16" s="6">
        <f>COUNTIF('PLUSGIROKONTO 2024'!B:B,150)</f>
        <v>30</v>
      </c>
      <c r="C16" s="6">
        <f>B16*2.5</f>
        <v>75</v>
      </c>
      <c r="D16" s="6" t="s">
        <v>269</v>
      </c>
    </row>
    <row r="17" spans="1:9" ht="23.25" x14ac:dyDescent="0.35">
      <c r="A17" s="8"/>
      <c r="B17" s="8"/>
      <c r="C17" s="8">
        <f>SUM(C15:C16)</f>
        <v>106</v>
      </c>
      <c r="D17" s="8" t="s">
        <v>269</v>
      </c>
    </row>
    <row r="18" spans="1:9" x14ac:dyDescent="0.25">
      <c r="I18" s="20"/>
    </row>
    <row r="19" spans="1:9" ht="23.25" x14ac:dyDescent="0.35">
      <c r="A19" s="6" t="s">
        <v>1114</v>
      </c>
      <c r="B19" s="6"/>
      <c r="C19" s="6"/>
      <c r="D19" s="6"/>
    </row>
  </sheetData>
  <mergeCells count="1">
    <mergeCell ref="A3:D3"/>
  </mergeCells>
  <pageMargins left="0.70866141732283472" right="0.70866141732283472" top="0.74803149606299213" bottom="0.74803149606299213" header="0.31496062992125984" footer="0.31496062992125984"/>
  <pageSetup paperSize="9" scale="135" orientation="landscape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5676C-F9B1-4FB5-80B2-4A729D6FDB52}">
  <dimension ref="A1:H183"/>
  <sheetViews>
    <sheetView workbookViewId="0">
      <selection sqref="A1:XFD1"/>
    </sheetView>
  </sheetViews>
  <sheetFormatPr defaultColWidth="8.85546875" defaultRowHeight="15" x14ac:dyDescent="0.25"/>
  <cols>
    <col min="1" max="1" width="12.42578125" bestFit="1" customWidth="1"/>
    <col min="3" max="3" width="13.85546875" bestFit="1" customWidth="1"/>
    <col min="4" max="4" width="24.28515625" bestFit="1" customWidth="1"/>
    <col min="5" max="5" width="34.28515625" bestFit="1" customWidth="1"/>
    <col min="6" max="6" width="16.7109375" bestFit="1" customWidth="1"/>
    <col min="7" max="7" width="25.7109375" bestFit="1" customWidth="1"/>
    <col min="8" max="8" width="15.28515625" bestFit="1" customWidth="1"/>
    <col min="9" max="9" width="12.42578125" bestFit="1" customWidth="1"/>
    <col min="10" max="10" width="14.7109375" bestFit="1" customWidth="1"/>
  </cols>
  <sheetData>
    <row r="1" spans="1:8" s="13" customFormat="1" x14ac:dyDescent="0.2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</row>
    <row r="2" spans="1:8" x14ac:dyDescent="0.25">
      <c r="A2" s="1">
        <v>45656</v>
      </c>
      <c r="B2">
        <v>150</v>
      </c>
      <c r="C2" t="s">
        <v>15</v>
      </c>
      <c r="D2" t="s">
        <v>1118</v>
      </c>
      <c r="E2" t="s">
        <v>998</v>
      </c>
      <c r="H2">
        <v>2</v>
      </c>
    </row>
    <row r="3" spans="1:8" x14ac:dyDescent="0.25">
      <c r="A3" s="1">
        <v>45653</v>
      </c>
      <c r="B3">
        <v>100</v>
      </c>
      <c r="C3" t="s">
        <v>15</v>
      </c>
      <c r="D3" t="s">
        <v>1118</v>
      </c>
      <c r="E3" t="s">
        <v>999</v>
      </c>
      <c r="H3">
        <v>1</v>
      </c>
    </row>
    <row r="4" spans="1:8" x14ac:dyDescent="0.25">
      <c r="A4" s="1">
        <v>45646</v>
      </c>
      <c r="B4">
        <v>-4994</v>
      </c>
      <c r="D4" t="s">
        <v>1000</v>
      </c>
      <c r="E4" t="s">
        <v>1000</v>
      </c>
    </row>
    <row r="5" spans="1:8" x14ac:dyDescent="0.25">
      <c r="A5" s="1">
        <v>45635</v>
      </c>
      <c r="B5">
        <v>150</v>
      </c>
      <c r="C5" t="s">
        <v>15</v>
      </c>
      <c r="D5" t="s">
        <v>1118</v>
      </c>
      <c r="E5" t="s">
        <v>94</v>
      </c>
      <c r="H5">
        <v>2</v>
      </c>
    </row>
    <row r="6" spans="1:8" x14ac:dyDescent="0.25">
      <c r="A6" s="1">
        <v>45632</v>
      </c>
      <c r="B6">
        <v>150</v>
      </c>
      <c r="C6" t="s">
        <v>15</v>
      </c>
      <c r="D6" t="s">
        <v>1118</v>
      </c>
      <c r="E6" t="s">
        <v>142</v>
      </c>
      <c r="H6">
        <v>2</v>
      </c>
    </row>
    <row r="7" spans="1:8" x14ac:dyDescent="0.25">
      <c r="A7" s="1">
        <v>45628</v>
      </c>
      <c r="B7">
        <v>-4</v>
      </c>
      <c r="D7" t="s">
        <v>8</v>
      </c>
      <c r="E7">
        <v>1230313866</v>
      </c>
    </row>
    <row r="8" spans="1:8" x14ac:dyDescent="0.25">
      <c r="A8" s="1">
        <v>45607</v>
      </c>
      <c r="B8">
        <v>100</v>
      </c>
      <c r="C8" t="s">
        <v>15</v>
      </c>
      <c r="D8" t="s">
        <v>1118</v>
      </c>
      <c r="E8" t="s">
        <v>1001</v>
      </c>
      <c r="H8">
        <v>1</v>
      </c>
    </row>
    <row r="9" spans="1:8" x14ac:dyDescent="0.25">
      <c r="A9" s="1">
        <v>45607</v>
      </c>
      <c r="B9">
        <v>100</v>
      </c>
      <c r="C9" t="s">
        <v>15</v>
      </c>
      <c r="D9" t="s">
        <v>1118</v>
      </c>
      <c r="E9" t="s">
        <v>1002</v>
      </c>
      <c r="H9">
        <v>1</v>
      </c>
    </row>
    <row r="10" spans="1:8" x14ac:dyDescent="0.25">
      <c r="A10" s="1">
        <v>45566</v>
      </c>
      <c r="B10">
        <v>-4</v>
      </c>
      <c r="D10" t="s">
        <v>8</v>
      </c>
      <c r="E10">
        <v>1230313866</v>
      </c>
    </row>
    <row r="11" spans="1:8" x14ac:dyDescent="0.25">
      <c r="A11" s="1">
        <v>45562</v>
      </c>
      <c r="B11">
        <v>150</v>
      </c>
      <c r="C11" t="s">
        <v>15</v>
      </c>
      <c r="D11" t="s">
        <v>1118</v>
      </c>
      <c r="E11" t="s">
        <v>78</v>
      </c>
      <c r="H11">
        <v>2</v>
      </c>
    </row>
    <row r="12" spans="1:8" x14ac:dyDescent="0.25">
      <c r="A12" s="1">
        <v>45538</v>
      </c>
      <c r="B12">
        <v>100</v>
      </c>
      <c r="C12" t="s">
        <v>15</v>
      </c>
      <c r="D12" t="s">
        <v>1118</v>
      </c>
      <c r="E12" t="s">
        <v>160</v>
      </c>
      <c r="H12">
        <v>1</v>
      </c>
    </row>
    <row r="13" spans="1:8" x14ac:dyDescent="0.25">
      <c r="A13" s="1">
        <v>45537</v>
      </c>
      <c r="B13">
        <v>-52</v>
      </c>
      <c r="D13" t="s">
        <v>8</v>
      </c>
      <c r="E13">
        <v>1230313866</v>
      </c>
    </row>
    <row r="14" spans="1:8" x14ac:dyDescent="0.25">
      <c r="A14" s="1">
        <v>45532</v>
      </c>
      <c r="B14">
        <v>100</v>
      </c>
      <c r="C14" t="s">
        <v>15</v>
      </c>
      <c r="D14" t="s">
        <v>1118</v>
      </c>
      <c r="E14" t="s">
        <v>25</v>
      </c>
      <c r="H14">
        <v>1</v>
      </c>
    </row>
    <row r="15" spans="1:8" x14ac:dyDescent="0.25">
      <c r="A15" s="1">
        <v>45530</v>
      </c>
      <c r="B15">
        <v>100</v>
      </c>
      <c r="C15" t="s">
        <v>15</v>
      </c>
      <c r="D15" t="s">
        <v>1118</v>
      </c>
      <c r="E15" t="s">
        <v>40</v>
      </c>
      <c r="H15">
        <v>1</v>
      </c>
    </row>
    <row r="16" spans="1:8" x14ac:dyDescent="0.25">
      <c r="A16" s="1">
        <v>45527</v>
      </c>
      <c r="B16">
        <v>150</v>
      </c>
      <c r="D16" t="s">
        <v>1119</v>
      </c>
      <c r="E16" t="s">
        <v>1113</v>
      </c>
      <c r="H16">
        <v>2</v>
      </c>
    </row>
    <row r="17" spans="1:8" x14ac:dyDescent="0.25">
      <c r="A17" s="1">
        <v>45527</v>
      </c>
      <c r="B17">
        <v>150</v>
      </c>
      <c r="C17" t="s">
        <v>15</v>
      </c>
      <c r="D17" t="s">
        <v>1118</v>
      </c>
      <c r="E17" t="s">
        <v>68</v>
      </c>
      <c r="H17">
        <v>2</v>
      </c>
    </row>
    <row r="18" spans="1:8" x14ac:dyDescent="0.25">
      <c r="A18" s="1">
        <v>45526</v>
      </c>
      <c r="B18">
        <v>100</v>
      </c>
      <c r="C18" t="s">
        <v>15</v>
      </c>
      <c r="D18" t="s">
        <v>1118</v>
      </c>
      <c r="E18" t="s">
        <v>166</v>
      </c>
      <c r="H18">
        <v>1</v>
      </c>
    </row>
    <row r="19" spans="1:8" x14ac:dyDescent="0.25">
      <c r="A19" s="1">
        <v>45526</v>
      </c>
      <c r="B19">
        <v>100</v>
      </c>
      <c r="C19" t="s">
        <v>15</v>
      </c>
      <c r="D19" t="s">
        <v>1118</v>
      </c>
      <c r="E19" t="s">
        <v>1003</v>
      </c>
      <c r="H19">
        <v>1</v>
      </c>
    </row>
    <row r="20" spans="1:8" x14ac:dyDescent="0.25">
      <c r="A20" s="1">
        <v>45525</v>
      </c>
      <c r="B20">
        <v>150</v>
      </c>
      <c r="C20" t="s">
        <v>15</v>
      </c>
      <c r="D20" t="s">
        <v>1118</v>
      </c>
      <c r="E20" t="s">
        <v>121</v>
      </c>
      <c r="H20">
        <v>2</v>
      </c>
    </row>
    <row r="21" spans="1:8" x14ac:dyDescent="0.25">
      <c r="A21" s="1">
        <v>45525</v>
      </c>
      <c r="B21">
        <v>150</v>
      </c>
      <c r="C21" t="s">
        <v>15</v>
      </c>
      <c r="D21" t="s">
        <v>1118</v>
      </c>
      <c r="E21" t="s">
        <v>960</v>
      </c>
      <c r="H21">
        <v>2</v>
      </c>
    </row>
    <row r="22" spans="1:8" x14ac:dyDescent="0.25">
      <c r="A22" s="1">
        <v>45525</v>
      </c>
      <c r="B22">
        <v>150</v>
      </c>
      <c r="C22" t="s">
        <v>15</v>
      </c>
      <c r="D22" t="s">
        <v>1118</v>
      </c>
      <c r="E22" t="s">
        <v>91</v>
      </c>
      <c r="H22">
        <v>2</v>
      </c>
    </row>
    <row r="23" spans="1:8" x14ac:dyDescent="0.25">
      <c r="A23" s="1">
        <v>45525</v>
      </c>
      <c r="B23">
        <v>150</v>
      </c>
      <c r="D23" t="s">
        <v>1119</v>
      </c>
      <c r="E23" t="s">
        <v>1110</v>
      </c>
      <c r="F23" s="2" t="s">
        <v>1111</v>
      </c>
      <c r="H23">
        <v>2</v>
      </c>
    </row>
    <row r="24" spans="1:8" ht="30" x14ac:dyDescent="0.25">
      <c r="A24" s="1">
        <v>45525</v>
      </c>
      <c r="B24">
        <v>150</v>
      </c>
      <c r="D24" t="s">
        <v>1119</v>
      </c>
      <c r="E24" s="23" t="s">
        <v>1112</v>
      </c>
      <c r="H24">
        <v>5</v>
      </c>
    </row>
    <row r="25" spans="1:8" x14ac:dyDescent="0.25">
      <c r="A25" s="1">
        <v>45524</v>
      </c>
      <c r="B25">
        <v>100</v>
      </c>
      <c r="C25" t="s">
        <v>15</v>
      </c>
      <c r="D25" t="s">
        <v>1118</v>
      </c>
      <c r="E25" t="s">
        <v>1004</v>
      </c>
      <c r="H25">
        <v>1</v>
      </c>
    </row>
    <row r="26" spans="1:8" x14ac:dyDescent="0.25">
      <c r="A26" s="1">
        <v>45524</v>
      </c>
      <c r="B26">
        <v>100</v>
      </c>
      <c r="C26" t="s">
        <v>15</v>
      </c>
      <c r="D26" t="s">
        <v>1118</v>
      </c>
      <c r="E26" t="s">
        <v>106</v>
      </c>
      <c r="H26">
        <v>1</v>
      </c>
    </row>
    <row r="27" spans="1:8" x14ac:dyDescent="0.25">
      <c r="A27" s="1">
        <v>45524</v>
      </c>
      <c r="B27">
        <v>100</v>
      </c>
      <c r="C27" t="s">
        <v>15</v>
      </c>
      <c r="D27" t="s">
        <v>1118</v>
      </c>
      <c r="E27" t="s">
        <v>1005</v>
      </c>
      <c r="H27">
        <v>1</v>
      </c>
    </row>
    <row r="28" spans="1:8" x14ac:dyDescent="0.25">
      <c r="A28" s="1">
        <v>45524</v>
      </c>
      <c r="B28">
        <v>100</v>
      </c>
      <c r="C28" t="s">
        <v>15</v>
      </c>
      <c r="D28" t="s">
        <v>1118</v>
      </c>
      <c r="E28" t="s">
        <v>157</v>
      </c>
      <c r="H28">
        <v>1</v>
      </c>
    </row>
    <row r="29" spans="1:8" x14ac:dyDescent="0.25">
      <c r="A29" s="1">
        <v>45524</v>
      </c>
      <c r="B29">
        <v>100</v>
      </c>
      <c r="C29" t="s">
        <v>15</v>
      </c>
      <c r="D29" t="s">
        <v>1118</v>
      </c>
      <c r="E29" t="s">
        <v>165</v>
      </c>
      <c r="H29">
        <v>1</v>
      </c>
    </row>
    <row r="30" spans="1:8" x14ac:dyDescent="0.25">
      <c r="A30" s="1">
        <v>45524</v>
      </c>
      <c r="B30">
        <v>100</v>
      </c>
      <c r="C30" t="s">
        <v>15</v>
      </c>
      <c r="D30" t="s">
        <v>1118</v>
      </c>
      <c r="E30" t="s">
        <v>162</v>
      </c>
      <c r="H30">
        <v>1</v>
      </c>
    </row>
    <row r="31" spans="1:8" x14ac:dyDescent="0.25">
      <c r="A31" s="1">
        <v>45524</v>
      </c>
      <c r="B31">
        <v>100</v>
      </c>
      <c r="C31" t="s">
        <v>15</v>
      </c>
      <c r="D31" t="s">
        <v>1118</v>
      </c>
      <c r="E31" t="s">
        <v>72</v>
      </c>
      <c r="H31">
        <v>1</v>
      </c>
    </row>
    <row r="32" spans="1:8" x14ac:dyDescent="0.25">
      <c r="A32" s="1">
        <v>45524</v>
      </c>
      <c r="B32">
        <v>150</v>
      </c>
      <c r="C32" t="s">
        <v>15</v>
      </c>
      <c r="D32" t="s">
        <v>1118</v>
      </c>
      <c r="E32" t="s">
        <v>74</v>
      </c>
      <c r="H32">
        <v>4</v>
      </c>
    </row>
    <row r="33" spans="1:8" x14ac:dyDescent="0.25">
      <c r="A33" s="1">
        <v>45524</v>
      </c>
      <c r="B33">
        <v>150</v>
      </c>
      <c r="C33" t="s">
        <v>15</v>
      </c>
      <c r="D33" t="s">
        <v>1118</v>
      </c>
      <c r="E33" t="s">
        <v>961</v>
      </c>
      <c r="H33">
        <v>2</v>
      </c>
    </row>
    <row r="34" spans="1:8" x14ac:dyDescent="0.25">
      <c r="A34" s="1">
        <v>45524</v>
      </c>
      <c r="B34">
        <v>150</v>
      </c>
      <c r="C34" t="s">
        <v>15</v>
      </c>
      <c r="D34" t="s">
        <v>1118</v>
      </c>
      <c r="E34" t="s">
        <v>62</v>
      </c>
      <c r="H34">
        <v>2</v>
      </c>
    </row>
    <row r="35" spans="1:8" x14ac:dyDescent="0.25">
      <c r="A35" s="1">
        <v>45524</v>
      </c>
      <c r="B35">
        <v>150</v>
      </c>
      <c r="D35" t="s">
        <v>1119</v>
      </c>
      <c r="E35" t="s">
        <v>1107</v>
      </c>
      <c r="F35" s="3" t="s">
        <v>1106</v>
      </c>
      <c r="H35">
        <v>4</v>
      </c>
    </row>
    <row r="36" spans="1:8" x14ac:dyDescent="0.25">
      <c r="A36" s="1">
        <v>45524</v>
      </c>
      <c r="B36">
        <v>100</v>
      </c>
      <c r="D36" t="s">
        <v>1119</v>
      </c>
      <c r="E36" t="s">
        <v>82</v>
      </c>
      <c r="H36">
        <v>1</v>
      </c>
    </row>
    <row r="37" spans="1:8" x14ac:dyDescent="0.25">
      <c r="A37" s="1">
        <v>45524</v>
      </c>
      <c r="B37">
        <v>100</v>
      </c>
      <c r="D37" t="s">
        <v>1119</v>
      </c>
      <c r="E37" t="s">
        <v>1108</v>
      </c>
      <c r="F37" s="2" t="s">
        <v>1109</v>
      </c>
    </row>
    <row r="38" spans="1:8" x14ac:dyDescent="0.25">
      <c r="A38" s="1">
        <v>45523</v>
      </c>
      <c r="B38">
        <v>100</v>
      </c>
      <c r="C38" t="s">
        <v>15</v>
      </c>
      <c r="D38" t="s">
        <v>1118</v>
      </c>
      <c r="E38" t="s">
        <v>45</v>
      </c>
      <c r="H38">
        <v>1</v>
      </c>
    </row>
    <row r="39" spans="1:8" x14ac:dyDescent="0.25">
      <c r="A39" s="1">
        <v>45523</v>
      </c>
      <c r="B39">
        <v>150</v>
      </c>
      <c r="C39" t="s">
        <v>15</v>
      </c>
      <c r="D39" t="s">
        <v>1118</v>
      </c>
      <c r="E39" t="s">
        <v>151</v>
      </c>
      <c r="H39">
        <v>2</v>
      </c>
    </row>
    <row r="40" spans="1:8" x14ac:dyDescent="0.25">
      <c r="A40" s="1">
        <v>45523</v>
      </c>
      <c r="B40">
        <v>150</v>
      </c>
      <c r="C40" t="s">
        <v>15</v>
      </c>
      <c r="D40" t="s">
        <v>1118</v>
      </c>
      <c r="E40" t="s">
        <v>96</v>
      </c>
      <c r="H40">
        <v>2</v>
      </c>
    </row>
    <row r="41" spans="1:8" x14ac:dyDescent="0.25">
      <c r="A41" s="1">
        <v>45523</v>
      </c>
      <c r="B41">
        <v>150</v>
      </c>
      <c r="C41" t="s">
        <v>15</v>
      </c>
      <c r="D41" t="s">
        <v>1118</v>
      </c>
      <c r="E41" t="s">
        <v>111</v>
      </c>
      <c r="H41">
        <v>2</v>
      </c>
    </row>
    <row r="42" spans="1:8" x14ac:dyDescent="0.25">
      <c r="A42" s="1">
        <v>45523</v>
      </c>
      <c r="B42">
        <v>150</v>
      </c>
      <c r="C42" t="s">
        <v>15</v>
      </c>
      <c r="D42" t="s">
        <v>1118</v>
      </c>
      <c r="E42" t="s">
        <v>170</v>
      </c>
      <c r="H42">
        <v>2</v>
      </c>
    </row>
    <row r="43" spans="1:8" x14ac:dyDescent="0.25">
      <c r="A43" s="1">
        <v>45523</v>
      </c>
      <c r="B43">
        <v>150</v>
      </c>
      <c r="C43" t="s">
        <v>15</v>
      </c>
      <c r="D43" t="s">
        <v>1118</v>
      </c>
      <c r="E43" t="s">
        <v>109</v>
      </c>
      <c r="H43">
        <v>2</v>
      </c>
    </row>
    <row r="44" spans="1:8" x14ac:dyDescent="0.25">
      <c r="A44" s="1">
        <v>45523</v>
      </c>
      <c r="B44">
        <v>150</v>
      </c>
      <c r="C44" t="s">
        <v>15</v>
      </c>
      <c r="D44" t="s">
        <v>1118</v>
      </c>
      <c r="E44" t="s">
        <v>84</v>
      </c>
      <c r="H44">
        <v>2</v>
      </c>
    </row>
    <row r="45" spans="1:8" x14ac:dyDescent="0.25">
      <c r="A45" s="1">
        <v>45523</v>
      </c>
      <c r="B45">
        <v>150</v>
      </c>
      <c r="C45" t="s">
        <v>15</v>
      </c>
      <c r="D45" t="s">
        <v>1118</v>
      </c>
      <c r="E45" t="s">
        <v>1006</v>
      </c>
      <c r="H45">
        <v>2</v>
      </c>
    </row>
    <row r="46" spans="1:8" x14ac:dyDescent="0.25">
      <c r="A46" s="1">
        <v>45474</v>
      </c>
      <c r="B46">
        <v>-2</v>
      </c>
      <c r="D46" t="s">
        <v>1119</v>
      </c>
      <c r="E46">
        <v>1230313866</v>
      </c>
    </row>
    <row r="47" spans="1:8" x14ac:dyDescent="0.25">
      <c r="A47" s="1">
        <v>45446</v>
      </c>
      <c r="B47">
        <v>-258</v>
      </c>
      <c r="D47" t="s">
        <v>1119</v>
      </c>
      <c r="E47">
        <v>1230313866</v>
      </c>
    </row>
    <row r="48" spans="1:8" x14ac:dyDescent="0.25">
      <c r="A48" s="1">
        <v>45446</v>
      </c>
      <c r="B48">
        <v>100</v>
      </c>
      <c r="C48" t="s">
        <v>15</v>
      </c>
      <c r="D48" t="s">
        <v>1118</v>
      </c>
      <c r="E48" t="s">
        <v>1007</v>
      </c>
      <c r="H48">
        <v>1</v>
      </c>
    </row>
    <row r="49" spans="1:8" x14ac:dyDescent="0.25">
      <c r="A49" s="1">
        <v>45440</v>
      </c>
      <c r="B49">
        <v>45</v>
      </c>
      <c r="C49" t="s">
        <v>15</v>
      </c>
      <c r="D49" t="s">
        <v>1118</v>
      </c>
      <c r="E49" t="s">
        <v>1008</v>
      </c>
    </row>
    <row r="50" spans="1:8" x14ac:dyDescent="0.25">
      <c r="A50" s="1">
        <v>45440</v>
      </c>
      <c r="B50">
        <v>150</v>
      </c>
      <c r="C50" t="s">
        <v>15</v>
      </c>
      <c r="D50" t="s">
        <v>1118</v>
      </c>
      <c r="E50" t="s">
        <v>1009</v>
      </c>
      <c r="H50">
        <v>2</v>
      </c>
    </row>
    <row r="51" spans="1:8" x14ac:dyDescent="0.25">
      <c r="A51" s="1">
        <v>45439</v>
      </c>
      <c r="B51">
        <v>90</v>
      </c>
      <c r="C51" t="s">
        <v>15</v>
      </c>
      <c r="D51" t="s">
        <v>1118</v>
      </c>
      <c r="E51" t="s">
        <v>1010</v>
      </c>
      <c r="H51">
        <v>1</v>
      </c>
    </row>
    <row r="52" spans="1:8" x14ac:dyDescent="0.25">
      <c r="A52" s="1">
        <v>45436</v>
      </c>
      <c r="B52">
        <v>20</v>
      </c>
      <c r="C52" t="s">
        <v>15</v>
      </c>
      <c r="D52" t="s">
        <v>1120</v>
      </c>
      <c r="E52" t="s">
        <v>1011</v>
      </c>
    </row>
    <row r="53" spans="1:8" x14ac:dyDescent="0.25">
      <c r="A53" s="1">
        <v>45436</v>
      </c>
      <c r="B53">
        <v>20</v>
      </c>
      <c r="C53" t="s">
        <v>15</v>
      </c>
      <c r="D53" t="s">
        <v>1120</v>
      </c>
      <c r="E53" t="s">
        <v>1012</v>
      </c>
    </row>
    <row r="54" spans="1:8" x14ac:dyDescent="0.25">
      <c r="A54" s="1">
        <v>45436</v>
      </c>
      <c r="B54">
        <v>20</v>
      </c>
      <c r="C54" t="s">
        <v>15</v>
      </c>
      <c r="D54" t="s">
        <v>1120</v>
      </c>
      <c r="E54" t="s">
        <v>1013</v>
      </c>
    </row>
    <row r="55" spans="1:8" x14ac:dyDescent="0.25">
      <c r="A55" s="1">
        <v>45436</v>
      </c>
      <c r="B55">
        <v>25</v>
      </c>
      <c r="C55" t="s">
        <v>15</v>
      </c>
      <c r="D55" t="s">
        <v>1120</v>
      </c>
      <c r="E55" t="s">
        <v>1014</v>
      </c>
    </row>
    <row r="56" spans="1:8" x14ac:dyDescent="0.25">
      <c r="A56" s="1">
        <v>45436</v>
      </c>
      <c r="B56">
        <v>25</v>
      </c>
      <c r="C56" t="s">
        <v>15</v>
      </c>
      <c r="D56" t="s">
        <v>1120</v>
      </c>
      <c r="E56" t="s">
        <v>1015</v>
      </c>
    </row>
    <row r="57" spans="1:8" x14ac:dyDescent="0.25">
      <c r="A57" s="1">
        <v>45436</v>
      </c>
      <c r="B57">
        <v>25</v>
      </c>
      <c r="C57" t="s">
        <v>15</v>
      </c>
      <c r="D57" t="s">
        <v>1120</v>
      </c>
      <c r="E57" t="s">
        <v>1016</v>
      </c>
    </row>
    <row r="58" spans="1:8" x14ac:dyDescent="0.25">
      <c r="A58" s="1">
        <v>45436</v>
      </c>
      <c r="B58">
        <v>25</v>
      </c>
      <c r="C58" t="s">
        <v>15</v>
      </c>
      <c r="D58" t="s">
        <v>1120</v>
      </c>
      <c r="E58" t="s">
        <v>1017</v>
      </c>
    </row>
    <row r="59" spans="1:8" x14ac:dyDescent="0.25">
      <c r="A59" s="1">
        <v>45436</v>
      </c>
      <c r="B59">
        <v>25</v>
      </c>
      <c r="C59" t="s">
        <v>15</v>
      </c>
      <c r="D59" t="s">
        <v>1120</v>
      </c>
      <c r="E59" t="s">
        <v>1017</v>
      </c>
    </row>
    <row r="60" spans="1:8" x14ac:dyDescent="0.25">
      <c r="A60" s="1">
        <v>45436</v>
      </c>
      <c r="B60">
        <v>25</v>
      </c>
      <c r="C60" t="s">
        <v>15</v>
      </c>
      <c r="D60" t="s">
        <v>1120</v>
      </c>
      <c r="E60" t="s">
        <v>1018</v>
      </c>
    </row>
    <row r="61" spans="1:8" x14ac:dyDescent="0.25">
      <c r="A61" s="1">
        <v>45436</v>
      </c>
      <c r="B61">
        <v>25</v>
      </c>
      <c r="C61" t="s">
        <v>15</v>
      </c>
      <c r="D61" t="s">
        <v>1120</v>
      </c>
      <c r="E61" t="s">
        <v>1018</v>
      </c>
    </row>
    <row r="62" spans="1:8" x14ac:dyDescent="0.25">
      <c r="A62" s="1">
        <v>45436</v>
      </c>
      <c r="B62">
        <v>30</v>
      </c>
      <c r="C62" t="s">
        <v>15</v>
      </c>
      <c r="D62" t="s">
        <v>1120</v>
      </c>
      <c r="E62" t="s">
        <v>1019</v>
      </c>
    </row>
    <row r="63" spans="1:8" x14ac:dyDescent="0.25">
      <c r="A63" s="1">
        <v>45436</v>
      </c>
      <c r="B63">
        <v>30</v>
      </c>
      <c r="C63" t="s">
        <v>15</v>
      </c>
      <c r="D63" t="s">
        <v>1120</v>
      </c>
      <c r="E63" t="s">
        <v>1020</v>
      </c>
    </row>
    <row r="64" spans="1:8" x14ac:dyDescent="0.25">
      <c r="A64" s="1">
        <v>45436</v>
      </c>
      <c r="B64">
        <v>30</v>
      </c>
      <c r="C64" t="s">
        <v>15</v>
      </c>
      <c r="D64" t="s">
        <v>1120</v>
      </c>
      <c r="E64" t="s">
        <v>1021</v>
      </c>
    </row>
    <row r="65" spans="1:5" x14ac:dyDescent="0.25">
      <c r="A65" s="1">
        <v>45436</v>
      </c>
      <c r="B65">
        <v>30</v>
      </c>
      <c r="C65" t="s">
        <v>15</v>
      </c>
      <c r="D65" t="s">
        <v>1120</v>
      </c>
      <c r="E65" t="s">
        <v>1022</v>
      </c>
    </row>
    <row r="66" spans="1:5" x14ac:dyDescent="0.25">
      <c r="A66" s="1">
        <v>45436</v>
      </c>
      <c r="B66">
        <v>30</v>
      </c>
      <c r="C66" t="s">
        <v>15</v>
      </c>
      <c r="D66" t="s">
        <v>1120</v>
      </c>
      <c r="E66" t="s">
        <v>1023</v>
      </c>
    </row>
    <row r="67" spans="1:5" x14ac:dyDescent="0.25">
      <c r="A67" s="1">
        <v>45436</v>
      </c>
      <c r="B67">
        <v>40</v>
      </c>
      <c r="C67" t="s">
        <v>15</v>
      </c>
      <c r="D67" t="s">
        <v>1120</v>
      </c>
      <c r="E67" t="s">
        <v>1024</v>
      </c>
    </row>
    <row r="68" spans="1:5" x14ac:dyDescent="0.25">
      <c r="A68" s="1">
        <v>45436</v>
      </c>
      <c r="B68">
        <v>40</v>
      </c>
      <c r="C68" t="s">
        <v>15</v>
      </c>
      <c r="D68" t="s">
        <v>1120</v>
      </c>
      <c r="E68" t="s">
        <v>1025</v>
      </c>
    </row>
    <row r="69" spans="1:5" x14ac:dyDescent="0.25">
      <c r="A69" s="1">
        <v>45436</v>
      </c>
      <c r="B69">
        <v>40</v>
      </c>
      <c r="C69" t="s">
        <v>15</v>
      </c>
      <c r="D69" t="s">
        <v>1120</v>
      </c>
      <c r="E69" t="s">
        <v>1026</v>
      </c>
    </row>
    <row r="70" spans="1:5" x14ac:dyDescent="0.25">
      <c r="A70" s="1">
        <v>45436</v>
      </c>
      <c r="B70">
        <v>40</v>
      </c>
      <c r="C70" t="s">
        <v>15</v>
      </c>
      <c r="D70" t="s">
        <v>1120</v>
      </c>
      <c r="E70" t="s">
        <v>1027</v>
      </c>
    </row>
    <row r="71" spans="1:5" x14ac:dyDescent="0.25">
      <c r="A71" s="1">
        <v>45436</v>
      </c>
      <c r="B71">
        <v>40</v>
      </c>
      <c r="C71" t="s">
        <v>15</v>
      </c>
      <c r="D71" t="s">
        <v>1120</v>
      </c>
      <c r="E71" t="s">
        <v>1028</v>
      </c>
    </row>
    <row r="72" spans="1:5" x14ac:dyDescent="0.25">
      <c r="A72" s="1">
        <v>45436</v>
      </c>
      <c r="B72">
        <v>40</v>
      </c>
      <c r="C72" t="s">
        <v>15</v>
      </c>
      <c r="D72" t="s">
        <v>1120</v>
      </c>
      <c r="E72" t="s">
        <v>1029</v>
      </c>
    </row>
    <row r="73" spans="1:5" x14ac:dyDescent="0.25">
      <c r="A73" s="1">
        <v>45436</v>
      </c>
      <c r="B73">
        <v>40</v>
      </c>
      <c r="C73" t="s">
        <v>15</v>
      </c>
      <c r="D73" t="s">
        <v>1120</v>
      </c>
      <c r="E73" t="s">
        <v>1030</v>
      </c>
    </row>
    <row r="74" spans="1:5" x14ac:dyDescent="0.25">
      <c r="A74" s="1">
        <v>45436</v>
      </c>
      <c r="B74">
        <v>40</v>
      </c>
      <c r="C74" t="s">
        <v>15</v>
      </c>
      <c r="D74" t="s">
        <v>1120</v>
      </c>
      <c r="E74" t="s">
        <v>1031</v>
      </c>
    </row>
    <row r="75" spans="1:5" x14ac:dyDescent="0.25">
      <c r="A75" s="1">
        <v>45436</v>
      </c>
      <c r="B75">
        <v>40</v>
      </c>
      <c r="C75" t="s">
        <v>15</v>
      </c>
      <c r="D75" t="s">
        <v>1120</v>
      </c>
      <c r="E75" t="s">
        <v>1027</v>
      </c>
    </row>
    <row r="76" spans="1:5" x14ac:dyDescent="0.25">
      <c r="A76" s="1">
        <v>45436</v>
      </c>
      <c r="B76">
        <v>40</v>
      </c>
      <c r="C76" t="s">
        <v>15</v>
      </c>
      <c r="D76" t="s">
        <v>1120</v>
      </c>
      <c r="E76" t="s">
        <v>1032</v>
      </c>
    </row>
    <row r="77" spans="1:5" x14ac:dyDescent="0.25">
      <c r="A77" s="1">
        <v>45436</v>
      </c>
      <c r="B77">
        <v>40</v>
      </c>
      <c r="C77" t="s">
        <v>15</v>
      </c>
      <c r="D77" t="s">
        <v>1120</v>
      </c>
      <c r="E77" t="s">
        <v>1033</v>
      </c>
    </row>
    <row r="78" spans="1:5" x14ac:dyDescent="0.25">
      <c r="A78" s="1">
        <v>45436</v>
      </c>
      <c r="B78">
        <v>40</v>
      </c>
      <c r="C78" t="s">
        <v>15</v>
      </c>
      <c r="D78" t="s">
        <v>1120</v>
      </c>
      <c r="E78" t="s">
        <v>1034</v>
      </c>
    </row>
    <row r="79" spans="1:5" x14ac:dyDescent="0.25">
      <c r="A79" s="1">
        <v>45436</v>
      </c>
      <c r="B79">
        <v>40</v>
      </c>
      <c r="C79" t="s">
        <v>15</v>
      </c>
      <c r="D79" t="s">
        <v>1120</v>
      </c>
      <c r="E79" t="s">
        <v>1035</v>
      </c>
    </row>
    <row r="80" spans="1:5" x14ac:dyDescent="0.25">
      <c r="A80" s="1">
        <v>45436</v>
      </c>
      <c r="B80">
        <v>40</v>
      </c>
      <c r="C80" t="s">
        <v>15</v>
      </c>
      <c r="D80" t="s">
        <v>1120</v>
      </c>
      <c r="E80" t="s">
        <v>1036</v>
      </c>
    </row>
    <row r="81" spans="1:5" x14ac:dyDescent="0.25">
      <c r="A81" s="1">
        <v>45436</v>
      </c>
      <c r="B81">
        <v>40</v>
      </c>
      <c r="C81" t="s">
        <v>15</v>
      </c>
      <c r="D81" t="s">
        <v>1120</v>
      </c>
      <c r="E81" t="s">
        <v>1037</v>
      </c>
    </row>
    <row r="82" spans="1:5" x14ac:dyDescent="0.25">
      <c r="A82" s="1">
        <v>45436</v>
      </c>
      <c r="B82">
        <v>40</v>
      </c>
      <c r="C82" t="s">
        <v>15</v>
      </c>
      <c r="D82" t="s">
        <v>1120</v>
      </c>
      <c r="E82" t="s">
        <v>1038</v>
      </c>
    </row>
    <row r="83" spans="1:5" x14ac:dyDescent="0.25">
      <c r="A83" s="1">
        <v>45436</v>
      </c>
      <c r="B83">
        <v>40</v>
      </c>
      <c r="C83" t="s">
        <v>15</v>
      </c>
      <c r="D83" t="s">
        <v>1120</v>
      </c>
      <c r="E83" t="s">
        <v>1039</v>
      </c>
    </row>
    <row r="84" spans="1:5" x14ac:dyDescent="0.25">
      <c r="A84" s="1">
        <v>45436</v>
      </c>
      <c r="B84">
        <v>40</v>
      </c>
      <c r="C84" t="s">
        <v>15</v>
      </c>
      <c r="D84" t="s">
        <v>1120</v>
      </c>
      <c r="E84" t="s">
        <v>1040</v>
      </c>
    </row>
    <row r="85" spans="1:5" x14ac:dyDescent="0.25">
      <c r="A85" s="1">
        <v>45436</v>
      </c>
      <c r="B85">
        <v>40</v>
      </c>
      <c r="C85" t="s">
        <v>15</v>
      </c>
      <c r="D85" t="s">
        <v>1120</v>
      </c>
      <c r="E85" t="s">
        <v>1041</v>
      </c>
    </row>
    <row r="86" spans="1:5" x14ac:dyDescent="0.25">
      <c r="A86" s="1">
        <v>45436</v>
      </c>
      <c r="B86">
        <v>40</v>
      </c>
      <c r="C86" t="s">
        <v>15</v>
      </c>
      <c r="D86" t="s">
        <v>1120</v>
      </c>
      <c r="E86" t="s">
        <v>1041</v>
      </c>
    </row>
    <row r="87" spans="1:5" x14ac:dyDescent="0.25">
      <c r="A87" s="1">
        <v>45436</v>
      </c>
      <c r="B87">
        <v>40</v>
      </c>
      <c r="C87" t="s">
        <v>15</v>
      </c>
      <c r="D87" t="s">
        <v>1120</v>
      </c>
      <c r="E87" t="s">
        <v>1035</v>
      </c>
    </row>
    <row r="88" spans="1:5" x14ac:dyDescent="0.25">
      <c r="A88" s="1">
        <v>45436</v>
      </c>
      <c r="B88">
        <v>40</v>
      </c>
      <c r="C88" t="s">
        <v>15</v>
      </c>
      <c r="D88" t="s">
        <v>1120</v>
      </c>
      <c r="E88" t="s">
        <v>1042</v>
      </c>
    </row>
    <row r="89" spans="1:5" x14ac:dyDescent="0.25">
      <c r="A89" s="1">
        <v>45436</v>
      </c>
      <c r="B89">
        <v>40</v>
      </c>
      <c r="C89" t="s">
        <v>15</v>
      </c>
      <c r="D89" t="s">
        <v>1120</v>
      </c>
      <c r="E89" t="s">
        <v>1043</v>
      </c>
    </row>
    <row r="90" spans="1:5" x14ac:dyDescent="0.25">
      <c r="A90" s="1">
        <v>45436</v>
      </c>
      <c r="B90">
        <v>40</v>
      </c>
      <c r="C90" t="s">
        <v>15</v>
      </c>
      <c r="D90" t="s">
        <v>1120</v>
      </c>
      <c r="E90" t="s">
        <v>1044</v>
      </c>
    </row>
    <row r="91" spans="1:5" x14ac:dyDescent="0.25">
      <c r="A91" s="1">
        <v>45436</v>
      </c>
      <c r="B91">
        <v>40</v>
      </c>
      <c r="C91" t="s">
        <v>15</v>
      </c>
      <c r="D91" t="s">
        <v>1120</v>
      </c>
      <c r="E91" t="s">
        <v>1045</v>
      </c>
    </row>
    <row r="92" spans="1:5" x14ac:dyDescent="0.25">
      <c r="A92" s="1">
        <v>45436</v>
      </c>
      <c r="B92">
        <v>40</v>
      </c>
      <c r="C92" t="s">
        <v>15</v>
      </c>
      <c r="D92" t="s">
        <v>1120</v>
      </c>
      <c r="E92" t="s">
        <v>1046</v>
      </c>
    </row>
    <row r="93" spans="1:5" x14ac:dyDescent="0.25">
      <c r="A93" s="1">
        <v>45436</v>
      </c>
      <c r="B93">
        <v>40</v>
      </c>
      <c r="C93" t="s">
        <v>15</v>
      </c>
      <c r="D93" t="s">
        <v>1120</v>
      </c>
      <c r="E93" t="s">
        <v>1047</v>
      </c>
    </row>
    <row r="94" spans="1:5" x14ac:dyDescent="0.25">
      <c r="A94" s="1">
        <v>45436</v>
      </c>
      <c r="B94">
        <v>40</v>
      </c>
      <c r="C94" t="s">
        <v>15</v>
      </c>
      <c r="D94" t="s">
        <v>1120</v>
      </c>
      <c r="E94" t="s">
        <v>1048</v>
      </c>
    </row>
    <row r="95" spans="1:5" x14ac:dyDescent="0.25">
      <c r="A95" s="1">
        <v>45436</v>
      </c>
      <c r="B95">
        <v>40</v>
      </c>
      <c r="C95" t="s">
        <v>15</v>
      </c>
      <c r="D95" t="s">
        <v>1120</v>
      </c>
      <c r="E95" t="s">
        <v>1049</v>
      </c>
    </row>
    <row r="96" spans="1:5" x14ac:dyDescent="0.25">
      <c r="A96" s="1">
        <v>45436</v>
      </c>
      <c r="B96">
        <v>40</v>
      </c>
      <c r="C96" t="s">
        <v>15</v>
      </c>
      <c r="D96" t="s">
        <v>1120</v>
      </c>
      <c r="E96" t="s">
        <v>1050</v>
      </c>
    </row>
    <row r="97" spans="1:5" x14ac:dyDescent="0.25">
      <c r="A97" s="1">
        <v>45436</v>
      </c>
      <c r="B97">
        <v>40</v>
      </c>
      <c r="C97" t="s">
        <v>15</v>
      </c>
      <c r="D97" t="s">
        <v>1120</v>
      </c>
      <c r="E97" t="s">
        <v>1051</v>
      </c>
    </row>
    <row r="98" spans="1:5" x14ac:dyDescent="0.25">
      <c r="A98" s="1">
        <v>45436</v>
      </c>
      <c r="B98">
        <v>40</v>
      </c>
      <c r="C98" t="s">
        <v>15</v>
      </c>
      <c r="D98" t="s">
        <v>1120</v>
      </c>
      <c r="E98" t="s">
        <v>1052</v>
      </c>
    </row>
    <row r="99" spans="1:5" x14ac:dyDescent="0.25">
      <c r="A99" s="1">
        <v>45436</v>
      </c>
      <c r="B99">
        <v>40</v>
      </c>
      <c r="C99" t="s">
        <v>15</v>
      </c>
      <c r="D99" t="s">
        <v>1120</v>
      </c>
      <c r="E99" t="s">
        <v>1053</v>
      </c>
    </row>
    <row r="100" spans="1:5" x14ac:dyDescent="0.25">
      <c r="A100" s="1">
        <v>45436</v>
      </c>
      <c r="B100">
        <v>40</v>
      </c>
      <c r="C100" t="s">
        <v>15</v>
      </c>
      <c r="D100" t="s">
        <v>1120</v>
      </c>
      <c r="E100" t="s">
        <v>1052</v>
      </c>
    </row>
    <row r="101" spans="1:5" x14ac:dyDescent="0.25">
      <c r="A101" s="1">
        <v>45436</v>
      </c>
      <c r="B101">
        <v>40</v>
      </c>
      <c r="C101" t="s">
        <v>15</v>
      </c>
      <c r="D101" t="s">
        <v>1120</v>
      </c>
      <c r="E101" t="s">
        <v>1054</v>
      </c>
    </row>
    <row r="102" spans="1:5" x14ac:dyDescent="0.25">
      <c r="A102" s="1">
        <v>45436</v>
      </c>
      <c r="B102">
        <v>40</v>
      </c>
      <c r="C102" t="s">
        <v>15</v>
      </c>
      <c r="D102" t="s">
        <v>1120</v>
      </c>
      <c r="E102" t="s">
        <v>1055</v>
      </c>
    </row>
    <row r="103" spans="1:5" x14ac:dyDescent="0.25">
      <c r="A103" s="1">
        <v>45436</v>
      </c>
      <c r="B103">
        <v>40</v>
      </c>
      <c r="C103" t="s">
        <v>15</v>
      </c>
      <c r="D103" t="s">
        <v>1120</v>
      </c>
      <c r="E103" t="s">
        <v>1022</v>
      </c>
    </row>
    <row r="104" spans="1:5" x14ac:dyDescent="0.25">
      <c r="A104" s="1">
        <v>45436</v>
      </c>
      <c r="B104">
        <v>40</v>
      </c>
      <c r="C104" t="s">
        <v>15</v>
      </c>
      <c r="D104" t="s">
        <v>1120</v>
      </c>
      <c r="E104" t="s">
        <v>1056</v>
      </c>
    </row>
    <row r="105" spans="1:5" x14ac:dyDescent="0.25">
      <c r="A105" s="1">
        <v>45436</v>
      </c>
      <c r="B105">
        <v>40</v>
      </c>
      <c r="C105" t="s">
        <v>15</v>
      </c>
      <c r="D105" t="s">
        <v>1120</v>
      </c>
      <c r="E105" t="s">
        <v>1057</v>
      </c>
    </row>
    <row r="106" spans="1:5" x14ac:dyDescent="0.25">
      <c r="A106" s="1">
        <v>45436</v>
      </c>
      <c r="B106">
        <v>40</v>
      </c>
      <c r="C106" t="s">
        <v>15</v>
      </c>
      <c r="D106" t="s">
        <v>1120</v>
      </c>
      <c r="E106" t="s">
        <v>1058</v>
      </c>
    </row>
    <row r="107" spans="1:5" x14ac:dyDescent="0.25">
      <c r="A107" s="1">
        <v>45436</v>
      </c>
      <c r="B107">
        <v>40</v>
      </c>
      <c r="C107" t="s">
        <v>15</v>
      </c>
      <c r="D107" t="s">
        <v>1120</v>
      </c>
      <c r="E107" t="s">
        <v>1024</v>
      </c>
    </row>
    <row r="108" spans="1:5" x14ac:dyDescent="0.25">
      <c r="A108" s="1">
        <v>45436</v>
      </c>
      <c r="B108">
        <v>50</v>
      </c>
      <c r="C108" t="s">
        <v>15</v>
      </c>
      <c r="D108" t="s">
        <v>1120</v>
      </c>
      <c r="E108" t="s">
        <v>1059</v>
      </c>
    </row>
    <row r="109" spans="1:5" x14ac:dyDescent="0.25">
      <c r="A109" s="1">
        <v>45436</v>
      </c>
      <c r="B109">
        <v>50</v>
      </c>
      <c r="C109" t="s">
        <v>15</v>
      </c>
      <c r="D109" t="s">
        <v>1120</v>
      </c>
      <c r="E109" t="s">
        <v>1060</v>
      </c>
    </row>
    <row r="110" spans="1:5" x14ac:dyDescent="0.25">
      <c r="A110" s="1">
        <v>45436</v>
      </c>
      <c r="B110">
        <v>50</v>
      </c>
      <c r="C110" t="s">
        <v>15</v>
      </c>
      <c r="D110" t="s">
        <v>1120</v>
      </c>
      <c r="E110" t="s">
        <v>1061</v>
      </c>
    </row>
    <row r="111" spans="1:5" x14ac:dyDescent="0.25">
      <c r="A111" s="1">
        <v>45436</v>
      </c>
      <c r="B111">
        <v>50</v>
      </c>
      <c r="C111" t="s">
        <v>15</v>
      </c>
      <c r="D111" t="s">
        <v>1120</v>
      </c>
      <c r="E111" t="s">
        <v>1062</v>
      </c>
    </row>
    <row r="112" spans="1:5" x14ac:dyDescent="0.25">
      <c r="A112" s="1">
        <v>45436</v>
      </c>
      <c r="B112">
        <v>50</v>
      </c>
      <c r="C112" t="s">
        <v>15</v>
      </c>
      <c r="D112" t="s">
        <v>1120</v>
      </c>
      <c r="E112" t="s">
        <v>1063</v>
      </c>
    </row>
    <row r="113" spans="1:5" x14ac:dyDescent="0.25">
      <c r="A113" s="1">
        <v>45436</v>
      </c>
      <c r="B113">
        <v>50</v>
      </c>
      <c r="C113" t="s">
        <v>15</v>
      </c>
      <c r="D113" t="s">
        <v>1120</v>
      </c>
      <c r="E113" t="s">
        <v>1064</v>
      </c>
    </row>
    <row r="114" spans="1:5" x14ac:dyDescent="0.25">
      <c r="A114" s="1">
        <v>45436</v>
      </c>
      <c r="B114">
        <v>50</v>
      </c>
      <c r="C114" t="s">
        <v>15</v>
      </c>
      <c r="D114" t="s">
        <v>1120</v>
      </c>
      <c r="E114" t="s">
        <v>1063</v>
      </c>
    </row>
    <row r="115" spans="1:5" x14ac:dyDescent="0.25">
      <c r="A115" s="1">
        <v>45436</v>
      </c>
      <c r="B115">
        <v>50</v>
      </c>
      <c r="C115" t="s">
        <v>15</v>
      </c>
      <c r="D115" t="s">
        <v>1120</v>
      </c>
      <c r="E115" t="s">
        <v>1037</v>
      </c>
    </row>
    <row r="116" spans="1:5" x14ac:dyDescent="0.25">
      <c r="A116" s="1">
        <v>45436</v>
      </c>
      <c r="B116">
        <v>50</v>
      </c>
      <c r="C116" t="s">
        <v>15</v>
      </c>
      <c r="D116" t="s">
        <v>1120</v>
      </c>
      <c r="E116" t="s">
        <v>1038</v>
      </c>
    </row>
    <row r="117" spans="1:5" x14ac:dyDescent="0.25">
      <c r="A117" s="1">
        <v>45436</v>
      </c>
      <c r="B117">
        <v>50</v>
      </c>
      <c r="C117" t="s">
        <v>15</v>
      </c>
      <c r="D117" t="s">
        <v>1120</v>
      </c>
      <c r="E117" t="s">
        <v>1051</v>
      </c>
    </row>
    <row r="118" spans="1:5" x14ac:dyDescent="0.25">
      <c r="A118" s="1">
        <v>45436</v>
      </c>
      <c r="B118">
        <v>50</v>
      </c>
      <c r="C118" t="s">
        <v>15</v>
      </c>
      <c r="D118" t="s">
        <v>1120</v>
      </c>
      <c r="E118" t="s">
        <v>1065</v>
      </c>
    </row>
    <row r="119" spans="1:5" x14ac:dyDescent="0.25">
      <c r="A119" s="1">
        <v>45436</v>
      </c>
      <c r="B119">
        <v>50</v>
      </c>
      <c r="C119" t="s">
        <v>15</v>
      </c>
      <c r="D119" t="s">
        <v>1120</v>
      </c>
      <c r="E119" t="s">
        <v>1018</v>
      </c>
    </row>
    <row r="120" spans="1:5" x14ac:dyDescent="0.25">
      <c r="A120" s="1">
        <v>45436</v>
      </c>
      <c r="B120">
        <v>50</v>
      </c>
      <c r="C120" t="s">
        <v>15</v>
      </c>
      <c r="D120" t="s">
        <v>1120</v>
      </c>
      <c r="E120" t="s">
        <v>1066</v>
      </c>
    </row>
    <row r="121" spans="1:5" x14ac:dyDescent="0.25">
      <c r="A121" s="1">
        <v>45436</v>
      </c>
      <c r="B121">
        <v>50</v>
      </c>
      <c r="C121" t="s">
        <v>15</v>
      </c>
      <c r="D121" t="s">
        <v>1120</v>
      </c>
      <c r="E121" t="s">
        <v>1066</v>
      </c>
    </row>
    <row r="122" spans="1:5" x14ac:dyDescent="0.25">
      <c r="A122" s="1">
        <v>45436</v>
      </c>
      <c r="B122">
        <v>50</v>
      </c>
      <c r="C122" t="s">
        <v>15</v>
      </c>
      <c r="D122" t="s">
        <v>1120</v>
      </c>
      <c r="E122" t="s">
        <v>1037</v>
      </c>
    </row>
    <row r="123" spans="1:5" x14ac:dyDescent="0.25">
      <c r="A123" s="1">
        <v>45436</v>
      </c>
      <c r="B123">
        <v>50</v>
      </c>
      <c r="C123" t="s">
        <v>15</v>
      </c>
      <c r="D123" t="s">
        <v>1120</v>
      </c>
      <c r="E123" t="s">
        <v>1067</v>
      </c>
    </row>
    <row r="124" spans="1:5" x14ac:dyDescent="0.25">
      <c r="A124" s="1">
        <v>45436</v>
      </c>
      <c r="B124">
        <v>50</v>
      </c>
      <c r="C124" t="s">
        <v>15</v>
      </c>
      <c r="D124" t="s">
        <v>1120</v>
      </c>
      <c r="E124" t="s">
        <v>1067</v>
      </c>
    </row>
    <row r="125" spans="1:5" x14ac:dyDescent="0.25">
      <c r="A125" s="1">
        <v>45436</v>
      </c>
      <c r="B125">
        <v>60</v>
      </c>
      <c r="C125" t="s">
        <v>15</v>
      </c>
      <c r="D125" t="s">
        <v>1120</v>
      </c>
      <c r="E125" t="s">
        <v>1068</v>
      </c>
    </row>
    <row r="126" spans="1:5" x14ac:dyDescent="0.25">
      <c r="A126" s="1">
        <v>45436</v>
      </c>
      <c r="B126">
        <v>65</v>
      </c>
      <c r="C126" t="s">
        <v>15</v>
      </c>
      <c r="D126" t="s">
        <v>1120</v>
      </c>
      <c r="E126" t="s">
        <v>1025</v>
      </c>
    </row>
    <row r="127" spans="1:5" x14ac:dyDescent="0.25">
      <c r="A127" s="1">
        <v>45436</v>
      </c>
      <c r="B127">
        <v>70</v>
      </c>
      <c r="C127" t="s">
        <v>15</v>
      </c>
      <c r="D127" t="s">
        <v>1120</v>
      </c>
      <c r="E127" t="s">
        <v>1069</v>
      </c>
    </row>
    <row r="128" spans="1:5" x14ac:dyDescent="0.25">
      <c r="A128" s="1">
        <v>45436</v>
      </c>
      <c r="B128">
        <v>70</v>
      </c>
      <c r="C128" t="s">
        <v>15</v>
      </c>
      <c r="D128" t="s">
        <v>1120</v>
      </c>
      <c r="E128" t="s">
        <v>1026</v>
      </c>
    </row>
    <row r="129" spans="1:5" x14ac:dyDescent="0.25">
      <c r="A129" s="1">
        <v>45436</v>
      </c>
      <c r="B129">
        <v>75</v>
      </c>
      <c r="C129" t="s">
        <v>15</v>
      </c>
      <c r="D129" t="s">
        <v>1120</v>
      </c>
      <c r="E129" t="s">
        <v>1070</v>
      </c>
    </row>
    <row r="130" spans="1:5" x14ac:dyDescent="0.25">
      <c r="A130" s="1">
        <v>45436</v>
      </c>
      <c r="B130">
        <v>80</v>
      </c>
      <c r="C130" t="s">
        <v>15</v>
      </c>
      <c r="D130" t="s">
        <v>1120</v>
      </c>
      <c r="E130" t="s">
        <v>1071</v>
      </c>
    </row>
    <row r="131" spans="1:5" x14ac:dyDescent="0.25">
      <c r="A131" s="1">
        <v>45436</v>
      </c>
      <c r="B131">
        <v>80</v>
      </c>
      <c r="C131" t="s">
        <v>15</v>
      </c>
      <c r="D131" t="s">
        <v>1120</v>
      </c>
      <c r="E131" t="s">
        <v>1072</v>
      </c>
    </row>
    <row r="132" spans="1:5" x14ac:dyDescent="0.25">
      <c r="A132" s="1">
        <v>45436</v>
      </c>
      <c r="B132">
        <v>80</v>
      </c>
      <c r="C132" t="s">
        <v>15</v>
      </c>
      <c r="D132" t="s">
        <v>1120</v>
      </c>
      <c r="E132" t="s">
        <v>1031</v>
      </c>
    </row>
    <row r="133" spans="1:5" x14ac:dyDescent="0.25">
      <c r="A133" s="1">
        <v>45436</v>
      </c>
      <c r="B133">
        <v>80</v>
      </c>
      <c r="C133" t="s">
        <v>15</v>
      </c>
      <c r="D133" t="s">
        <v>1120</v>
      </c>
      <c r="E133" t="s">
        <v>1073</v>
      </c>
    </row>
    <row r="134" spans="1:5" x14ac:dyDescent="0.25">
      <c r="A134" s="1">
        <v>45436</v>
      </c>
      <c r="B134">
        <v>80</v>
      </c>
      <c r="C134" t="s">
        <v>15</v>
      </c>
      <c r="D134" t="s">
        <v>1120</v>
      </c>
      <c r="E134" t="s">
        <v>1073</v>
      </c>
    </row>
    <row r="135" spans="1:5" x14ac:dyDescent="0.25">
      <c r="A135" s="1">
        <v>45436</v>
      </c>
      <c r="B135">
        <v>80</v>
      </c>
      <c r="C135" t="s">
        <v>15</v>
      </c>
      <c r="D135" t="s">
        <v>1120</v>
      </c>
      <c r="E135" t="s">
        <v>1074</v>
      </c>
    </row>
    <row r="136" spans="1:5" x14ac:dyDescent="0.25">
      <c r="A136" s="1">
        <v>45436</v>
      </c>
      <c r="B136">
        <v>80</v>
      </c>
      <c r="C136" t="s">
        <v>15</v>
      </c>
      <c r="D136" t="s">
        <v>1120</v>
      </c>
      <c r="E136" t="s">
        <v>1074</v>
      </c>
    </row>
    <row r="137" spans="1:5" x14ac:dyDescent="0.25">
      <c r="A137" s="1">
        <v>45436</v>
      </c>
      <c r="B137">
        <v>80</v>
      </c>
      <c r="C137" t="s">
        <v>15</v>
      </c>
      <c r="D137" t="s">
        <v>1120</v>
      </c>
      <c r="E137" t="s">
        <v>1075</v>
      </c>
    </row>
    <row r="138" spans="1:5" x14ac:dyDescent="0.25">
      <c r="A138" s="1">
        <v>45436</v>
      </c>
      <c r="B138">
        <v>80</v>
      </c>
      <c r="C138" t="s">
        <v>15</v>
      </c>
      <c r="D138" t="s">
        <v>1120</v>
      </c>
      <c r="E138" t="s">
        <v>1043</v>
      </c>
    </row>
    <row r="139" spans="1:5" x14ac:dyDescent="0.25">
      <c r="A139" s="1">
        <v>45436</v>
      </c>
      <c r="B139">
        <v>80</v>
      </c>
      <c r="C139" t="s">
        <v>15</v>
      </c>
      <c r="D139" t="s">
        <v>1120</v>
      </c>
      <c r="E139" t="s">
        <v>1076</v>
      </c>
    </row>
    <row r="140" spans="1:5" x14ac:dyDescent="0.25">
      <c r="A140" s="1">
        <v>45436</v>
      </c>
      <c r="B140">
        <v>80</v>
      </c>
      <c r="C140" t="s">
        <v>15</v>
      </c>
      <c r="D140" t="s">
        <v>1120</v>
      </c>
      <c r="E140" t="s">
        <v>1070</v>
      </c>
    </row>
    <row r="141" spans="1:5" x14ac:dyDescent="0.25">
      <c r="A141" s="1">
        <v>45436</v>
      </c>
      <c r="B141">
        <v>80</v>
      </c>
      <c r="C141" t="s">
        <v>15</v>
      </c>
      <c r="D141" t="s">
        <v>1120</v>
      </c>
      <c r="E141" t="s">
        <v>1077</v>
      </c>
    </row>
    <row r="142" spans="1:5" x14ac:dyDescent="0.25">
      <c r="A142" s="1">
        <v>45436</v>
      </c>
      <c r="B142">
        <v>80</v>
      </c>
      <c r="C142" t="s">
        <v>15</v>
      </c>
      <c r="D142" t="s">
        <v>1120</v>
      </c>
      <c r="E142" t="s">
        <v>1078</v>
      </c>
    </row>
    <row r="143" spans="1:5" x14ac:dyDescent="0.25">
      <c r="A143" s="1">
        <v>45436</v>
      </c>
      <c r="B143">
        <v>80</v>
      </c>
      <c r="C143" t="s">
        <v>15</v>
      </c>
      <c r="D143" t="s">
        <v>1120</v>
      </c>
      <c r="E143" t="s">
        <v>1077</v>
      </c>
    </row>
    <row r="144" spans="1:5" x14ac:dyDescent="0.25">
      <c r="A144" s="1">
        <v>45436</v>
      </c>
      <c r="B144">
        <v>80</v>
      </c>
      <c r="C144" t="s">
        <v>15</v>
      </c>
      <c r="D144" t="s">
        <v>1120</v>
      </c>
      <c r="E144" t="s">
        <v>1045</v>
      </c>
    </row>
    <row r="145" spans="1:5" x14ac:dyDescent="0.25">
      <c r="A145" s="1">
        <v>45436</v>
      </c>
      <c r="B145">
        <v>80</v>
      </c>
      <c r="C145" t="s">
        <v>15</v>
      </c>
      <c r="D145" t="s">
        <v>1120</v>
      </c>
      <c r="E145" t="s">
        <v>1050</v>
      </c>
    </row>
    <row r="146" spans="1:5" x14ac:dyDescent="0.25">
      <c r="A146" s="1">
        <v>45436</v>
      </c>
      <c r="B146">
        <v>80</v>
      </c>
      <c r="C146" t="s">
        <v>15</v>
      </c>
      <c r="D146" t="s">
        <v>1120</v>
      </c>
      <c r="E146" t="s">
        <v>1079</v>
      </c>
    </row>
    <row r="147" spans="1:5" x14ac:dyDescent="0.25">
      <c r="A147" s="1">
        <v>45436</v>
      </c>
      <c r="B147">
        <v>80</v>
      </c>
      <c r="C147" t="s">
        <v>15</v>
      </c>
      <c r="D147" t="s">
        <v>1120</v>
      </c>
      <c r="E147" t="s">
        <v>1080</v>
      </c>
    </row>
    <row r="148" spans="1:5" x14ac:dyDescent="0.25">
      <c r="A148" s="1">
        <v>45436</v>
      </c>
      <c r="B148">
        <v>90</v>
      </c>
      <c r="C148" t="s">
        <v>15</v>
      </c>
      <c r="D148" t="s">
        <v>1120</v>
      </c>
      <c r="E148" t="s">
        <v>1081</v>
      </c>
    </row>
    <row r="149" spans="1:5" x14ac:dyDescent="0.25">
      <c r="A149" s="1">
        <v>45436</v>
      </c>
      <c r="B149">
        <v>100</v>
      </c>
      <c r="C149" t="s">
        <v>15</v>
      </c>
      <c r="D149" t="s">
        <v>1120</v>
      </c>
      <c r="E149" t="s">
        <v>1082</v>
      </c>
    </row>
    <row r="150" spans="1:5" x14ac:dyDescent="0.25">
      <c r="A150" s="1">
        <v>45436</v>
      </c>
      <c r="B150">
        <v>100</v>
      </c>
      <c r="C150" t="s">
        <v>15</v>
      </c>
      <c r="D150" t="s">
        <v>1120</v>
      </c>
      <c r="E150" t="s">
        <v>1083</v>
      </c>
    </row>
    <row r="151" spans="1:5" x14ac:dyDescent="0.25">
      <c r="A151" s="1">
        <v>45436</v>
      </c>
      <c r="B151">
        <v>100</v>
      </c>
      <c r="C151" t="s">
        <v>15</v>
      </c>
      <c r="D151" t="s">
        <v>1120</v>
      </c>
      <c r="E151" t="s">
        <v>1084</v>
      </c>
    </row>
    <row r="152" spans="1:5" x14ac:dyDescent="0.25">
      <c r="A152" s="1">
        <v>45436</v>
      </c>
      <c r="B152">
        <v>100</v>
      </c>
      <c r="C152" t="s">
        <v>15</v>
      </c>
      <c r="D152" t="s">
        <v>1120</v>
      </c>
      <c r="E152" t="s">
        <v>1020</v>
      </c>
    </row>
    <row r="153" spans="1:5" x14ac:dyDescent="0.25">
      <c r="A153" s="1">
        <v>45436</v>
      </c>
      <c r="B153">
        <v>100</v>
      </c>
      <c r="C153" t="s">
        <v>15</v>
      </c>
      <c r="D153" t="s">
        <v>1120</v>
      </c>
      <c r="E153" t="s">
        <v>1085</v>
      </c>
    </row>
    <row r="154" spans="1:5" x14ac:dyDescent="0.25">
      <c r="A154" s="1">
        <v>45436</v>
      </c>
      <c r="B154">
        <v>100</v>
      </c>
      <c r="C154" t="s">
        <v>15</v>
      </c>
      <c r="D154" t="s">
        <v>1120</v>
      </c>
      <c r="E154" t="s">
        <v>1086</v>
      </c>
    </row>
    <row r="155" spans="1:5" x14ac:dyDescent="0.25">
      <c r="A155" s="1">
        <v>45436</v>
      </c>
      <c r="B155">
        <v>100</v>
      </c>
      <c r="C155" t="s">
        <v>15</v>
      </c>
      <c r="D155" t="s">
        <v>1120</v>
      </c>
      <c r="E155" t="s">
        <v>1064</v>
      </c>
    </row>
    <row r="156" spans="1:5" x14ac:dyDescent="0.25">
      <c r="A156" s="1">
        <v>45436</v>
      </c>
      <c r="B156">
        <v>100</v>
      </c>
      <c r="C156" t="s">
        <v>15</v>
      </c>
      <c r="D156" t="s">
        <v>1120</v>
      </c>
      <c r="E156" t="s">
        <v>1012</v>
      </c>
    </row>
    <row r="157" spans="1:5" x14ac:dyDescent="0.25">
      <c r="A157" s="1">
        <v>45436</v>
      </c>
      <c r="B157">
        <v>100</v>
      </c>
      <c r="C157" t="s">
        <v>15</v>
      </c>
      <c r="D157" t="s">
        <v>1120</v>
      </c>
      <c r="E157" t="s">
        <v>1042</v>
      </c>
    </row>
    <row r="158" spans="1:5" x14ac:dyDescent="0.25">
      <c r="A158" s="1">
        <v>45436</v>
      </c>
      <c r="B158">
        <v>100</v>
      </c>
      <c r="C158" t="s">
        <v>15</v>
      </c>
      <c r="D158" t="s">
        <v>1120</v>
      </c>
      <c r="E158" t="s">
        <v>1087</v>
      </c>
    </row>
    <row r="159" spans="1:5" x14ac:dyDescent="0.25">
      <c r="A159" s="1">
        <v>45436</v>
      </c>
      <c r="B159">
        <v>100</v>
      </c>
      <c r="C159" t="s">
        <v>15</v>
      </c>
      <c r="D159" t="s">
        <v>1120</v>
      </c>
      <c r="E159" t="s">
        <v>1088</v>
      </c>
    </row>
    <row r="160" spans="1:5" x14ac:dyDescent="0.25">
      <c r="A160" s="1">
        <v>45436</v>
      </c>
      <c r="B160">
        <v>100</v>
      </c>
      <c r="C160" t="s">
        <v>15</v>
      </c>
      <c r="D160" t="s">
        <v>1120</v>
      </c>
      <c r="E160" t="s">
        <v>1071</v>
      </c>
    </row>
    <row r="161" spans="1:8" x14ac:dyDescent="0.25">
      <c r="A161" s="1">
        <v>45436</v>
      </c>
      <c r="B161">
        <v>110</v>
      </c>
      <c r="C161" t="s">
        <v>15</v>
      </c>
      <c r="D161" t="s">
        <v>1120</v>
      </c>
      <c r="E161" t="s">
        <v>1089</v>
      </c>
    </row>
    <row r="162" spans="1:8" x14ac:dyDescent="0.25">
      <c r="A162" s="1">
        <v>45436</v>
      </c>
      <c r="B162">
        <v>120</v>
      </c>
      <c r="C162" t="s">
        <v>15</v>
      </c>
      <c r="D162" t="s">
        <v>1120</v>
      </c>
      <c r="E162" t="s">
        <v>1090</v>
      </c>
    </row>
    <row r="163" spans="1:8" x14ac:dyDescent="0.25">
      <c r="A163" s="1">
        <v>45436</v>
      </c>
      <c r="B163">
        <v>120</v>
      </c>
      <c r="C163" t="s">
        <v>15</v>
      </c>
      <c r="D163" t="s">
        <v>1120</v>
      </c>
      <c r="E163" t="s">
        <v>1063</v>
      </c>
    </row>
    <row r="164" spans="1:8" x14ac:dyDescent="0.25">
      <c r="A164" s="1">
        <v>45436</v>
      </c>
      <c r="B164">
        <v>120</v>
      </c>
      <c r="C164" t="s">
        <v>15</v>
      </c>
      <c r="D164" t="s">
        <v>1120</v>
      </c>
      <c r="E164" t="s">
        <v>1091</v>
      </c>
    </row>
    <row r="165" spans="1:8" x14ac:dyDescent="0.25">
      <c r="A165" s="1">
        <v>45436</v>
      </c>
      <c r="B165">
        <v>120</v>
      </c>
      <c r="C165" t="s">
        <v>15</v>
      </c>
      <c r="D165" t="s">
        <v>1120</v>
      </c>
      <c r="E165" t="s">
        <v>1092</v>
      </c>
    </row>
    <row r="166" spans="1:8" x14ac:dyDescent="0.25">
      <c r="A166" s="1">
        <v>45436</v>
      </c>
      <c r="B166">
        <v>120</v>
      </c>
      <c r="C166" t="s">
        <v>15</v>
      </c>
      <c r="D166" t="s">
        <v>1120</v>
      </c>
      <c r="E166" t="s">
        <v>1093</v>
      </c>
    </row>
    <row r="167" spans="1:8" x14ac:dyDescent="0.25">
      <c r="A167" s="1">
        <v>45436</v>
      </c>
      <c r="B167">
        <v>125</v>
      </c>
      <c r="C167" t="s">
        <v>15</v>
      </c>
      <c r="D167" t="s">
        <v>1120</v>
      </c>
      <c r="E167" t="s">
        <v>1094</v>
      </c>
    </row>
    <row r="168" spans="1:8" x14ac:dyDescent="0.25">
      <c r="A168" s="1">
        <v>45436</v>
      </c>
      <c r="B168">
        <v>150</v>
      </c>
      <c r="C168" t="s">
        <v>15</v>
      </c>
      <c r="D168" t="s">
        <v>1120</v>
      </c>
      <c r="E168" t="s">
        <v>1095</v>
      </c>
    </row>
    <row r="169" spans="1:8" x14ac:dyDescent="0.25">
      <c r="A169" s="1">
        <v>45436</v>
      </c>
      <c r="B169">
        <v>150</v>
      </c>
      <c r="C169" t="s">
        <v>15</v>
      </c>
      <c r="D169" t="s">
        <v>1120</v>
      </c>
      <c r="E169" t="s">
        <v>1096</v>
      </c>
    </row>
    <row r="170" spans="1:8" x14ac:dyDescent="0.25">
      <c r="A170" s="1">
        <v>45436</v>
      </c>
      <c r="B170">
        <v>160</v>
      </c>
      <c r="C170" t="s">
        <v>15</v>
      </c>
      <c r="D170" t="s">
        <v>1120</v>
      </c>
      <c r="E170" t="s">
        <v>1097</v>
      </c>
    </row>
    <row r="171" spans="1:8" x14ac:dyDescent="0.25">
      <c r="A171" s="1">
        <v>45436</v>
      </c>
      <c r="B171">
        <v>200</v>
      </c>
      <c r="C171" t="s">
        <v>15</v>
      </c>
      <c r="D171" t="s">
        <v>1120</v>
      </c>
      <c r="E171" t="s">
        <v>1098</v>
      </c>
    </row>
    <row r="172" spans="1:8" x14ac:dyDescent="0.25">
      <c r="A172" s="1">
        <v>45436</v>
      </c>
      <c r="B172">
        <v>200</v>
      </c>
      <c r="C172" t="s">
        <v>15</v>
      </c>
      <c r="D172" t="s">
        <v>1120</v>
      </c>
      <c r="E172" t="s">
        <v>1062</v>
      </c>
    </row>
    <row r="173" spans="1:8" x14ac:dyDescent="0.25">
      <c r="A173" s="1">
        <v>45436</v>
      </c>
      <c r="B173">
        <v>200</v>
      </c>
      <c r="C173" t="s">
        <v>15</v>
      </c>
      <c r="D173" t="s">
        <v>1120</v>
      </c>
      <c r="E173" t="s">
        <v>1062</v>
      </c>
    </row>
    <row r="174" spans="1:8" x14ac:dyDescent="0.25">
      <c r="A174" s="1">
        <v>45436</v>
      </c>
      <c r="B174">
        <v>300</v>
      </c>
      <c r="C174" t="s">
        <v>15</v>
      </c>
      <c r="D174" t="s">
        <v>1120</v>
      </c>
      <c r="E174" t="s">
        <v>1099</v>
      </c>
    </row>
    <row r="175" spans="1:8" x14ac:dyDescent="0.25">
      <c r="A175" s="1">
        <v>45436</v>
      </c>
      <c r="B175">
        <v>400</v>
      </c>
      <c r="C175" t="s">
        <v>15</v>
      </c>
      <c r="D175" t="s">
        <v>1120</v>
      </c>
      <c r="E175" t="s">
        <v>1098</v>
      </c>
    </row>
    <row r="176" spans="1:8" x14ac:dyDescent="0.25">
      <c r="A176" s="1">
        <v>45435</v>
      </c>
      <c r="B176">
        <v>150</v>
      </c>
      <c r="C176" t="s">
        <v>1100</v>
      </c>
      <c r="D176" t="s">
        <v>1119</v>
      </c>
      <c r="E176" t="s">
        <v>1101</v>
      </c>
      <c r="F176" s="2" t="s">
        <v>1125</v>
      </c>
      <c r="H176">
        <v>2</v>
      </c>
    </row>
    <row r="177" spans="1:8" x14ac:dyDescent="0.25">
      <c r="A177" s="1">
        <v>45433</v>
      </c>
      <c r="B177">
        <v>150</v>
      </c>
      <c r="C177" t="s">
        <v>15</v>
      </c>
      <c r="D177" t="s">
        <v>1118</v>
      </c>
      <c r="E177" t="s">
        <v>1127</v>
      </c>
      <c r="F177" s="2" t="s">
        <v>1126</v>
      </c>
      <c r="H177">
        <v>2</v>
      </c>
    </row>
    <row r="178" spans="1:8" x14ac:dyDescent="0.25">
      <c r="A178" s="1">
        <v>45429</v>
      </c>
      <c r="B178">
        <v>150</v>
      </c>
      <c r="C178" t="s">
        <v>15</v>
      </c>
      <c r="D178" t="s">
        <v>1118</v>
      </c>
      <c r="E178" t="s">
        <v>1102</v>
      </c>
      <c r="H178">
        <v>3</v>
      </c>
    </row>
    <row r="179" spans="1:8" x14ac:dyDescent="0.25">
      <c r="A179" s="1">
        <v>45414</v>
      </c>
      <c r="B179">
        <v>-2</v>
      </c>
      <c r="D179" t="s">
        <v>8</v>
      </c>
      <c r="E179">
        <v>1230313866</v>
      </c>
    </row>
    <row r="180" spans="1:8" x14ac:dyDescent="0.25">
      <c r="A180" s="1">
        <v>45406</v>
      </c>
      <c r="B180">
        <v>150</v>
      </c>
      <c r="C180" t="s">
        <v>15</v>
      </c>
      <c r="D180" t="s">
        <v>1118</v>
      </c>
      <c r="E180" t="s">
        <v>1103</v>
      </c>
      <c r="H180">
        <v>2</v>
      </c>
    </row>
    <row r="181" spans="1:8" x14ac:dyDescent="0.25">
      <c r="A181" s="1">
        <v>45324</v>
      </c>
      <c r="B181">
        <v>150</v>
      </c>
      <c r="D181" t="s">
        <v>1119</v>
      </c>
      <c r="E181" s="3" t="s">
        <v>1105</v>
      </c>
      <c r="F181" s="2" t="s">
        <v>1104</v>
      </c>
      <c r="H181">
        <v>3</v>
      </c>
    </row>
    <row r="182" spans="1:8" x14ac:dyDescent="0.25">
      <c r="A182" s="1">
        <v>45295</v>
      </c>
      <c r="B182">
        <v>-1300</v>
      </c>
      <c r="C182" t="s">
        <v>141</v>
      </c>
      <c r="D182" t="s">
        <v>141</v>
      </c>
      <c r="E182" t="s">
        <v>141</v>
      </c>
    </row>
    <row r="183" spans="1:8" x14ac:dyDescent="0.25">
      <c r="A183" s="1">
        <v>45293</v>
      </c>
      <c r="B183">
        <v>-720</v>
      </c>
      <c r="C183" t="s">
        <v>8</v>
      </c>
      <c r="D183" t="s">
        <v>8</v>
      </c>
      <c r="E183" t="s">
        <v>8</v>
      </c>
    </row>
  </sheetData>
  <phoneticPr fontId="29" type="noConversion"/>
  <hyperlinks>
    <hyperlink ref="F181" r:id="rId1" xr:uid="{3B22B184-FA6A-42CC-8BB8-C834700A7447}"/>
    <hyperlink ref="F37" r:id="rId2" xr:uid="{D4BDE974-6980-4593-B516-59B81C86253B}"/>
    <hyperlink ref="F23" r:id="rId3" xr:uid="{03559995-4DB2-48C8-A0C7-31F183D91E80}"/>
    <hyperlink ref="F176" r:id="rId4" display="mailto:bim.murray@gmail.com" xr:uid="{BE339DB8-6BE0-4B0F-A6CE-E8324EE7F159}"/>
    <hyperlink ref="F177" r:id="rId5" xr:uid="{08B36999-8612-4C2E-B8C5-665A5739D12C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301A3-49B2-435B-94E4-66D8286B54EB}">
  <dimension ref="A1:B44"/>
  <sheetViews>
    <sheetView workbookViewId="0">
      <selection activeCell="B24" sqref="B24"/>
    </sheetView>
  </sheetViews>
  <sheetFormatPr defaultColWidth="8.85546875" defaultRowHeight="15" x14ac:dyDescent="0.25"/>
  <cols>
    <col min="1" max="1" width="22.28515625" bestFit="1" customWidth="1"/>
    <col min="2" max="2" width="17.42578125" bestFit="1" customWidth="1"/>
  </cols>
  <sheetData>
    <row r="1" spans="1:2" ht="23.25" x14ac:dyDescent="0.35">
      <c r="A1" s="32" t="s">
        <v>993</v>
      </c>
      <c r="B1" s="32"/>
    </row>
    <row r="3" spans="1:2" ht="21" x14ac:dyDescent="0.35">
      <c r="A3" s="33" t="s">
        <v>944</v>
      </c>
      <c r="B3" s="33"/>
    </row>
    <row r="4" spans="1:2" x14ac:dyDescent="0.25">
      <c r="A4" s="13" t="s">
        <v>947</v>
      </c>
      <c r="B4" s="15"/>
    </row>
    <row r="5" spans="1:2" x14ac:dyDescent="0.25">
      <c r="A5" t="s">
        <v>946</v>
      </c>
      <c r="B5" s="16">
        <v>30769.4</v>
      </c>
    </row>
    <row r="6" spans="1:2" x14ac:dyDescent="0.25">
      <c r="B6" s="16"/>
    </row>
    <row r="7" spans="1:2" x14ac:dyDescent="0.25">
      <c r="A7" s="13" t="s">
        <v>948</v>
      </c>
      <c r="B7" s="16"/>
    </row>
    <row r="8" spans="1:2" x14ac:dyDescent="0.25">
      <c r="A8" t="s">
        <v>949</v>
      </c>
      <c r="B8" s="16">
        <v>0</v>
      </c>
    </row>
    <row r="9" spans="1:2" x14ac:dyDescent="0.25">
      <c r="A9" t="s">
        <v>945</v>
      </c>
      <c r="B9" s="16">
        <v>30769.4</v>
      </c>
    </row>
    <row r="10" spans="1:2" x14ac:dyDescent="0.25">
      <c r="B10" s="16"/>
    </row>
    <row r="11" spans="1:2" x14ac:dyDescent="0.25">
      <c r="B11" s="16"/>
    </row>
    <row r="12" spans="1:2" x14ac:dyDescent="0.25">
      <c r="B12" s="16"/>
    </row>
    <row r="13" spans="1:2" x14ac:dyDescent="0.25">
      <c r="B13" s="16"/>
    </row>
    <row r="14" spans="1:2" x14ac:dyDescent="0.25">
      <c r="B14" s="16"/>
    </row>
    <row r="15" spans="1:2" x14ac:dyDescent="0.25">
      <c r="B15" s="16"/>
    </row>
    <row r="16" spans="1:2" ht="21" x14ac:dyDescent="0.35">
      <c r="A16" s="33" t="s">
        <v>941</v>
      </c>
      <c r="B16" s="33"/>
    </row>
    <row r="17" spans="1:2" x14ac:dyDescent="0.25">
      <c r="A17" s="13" t="s">
        <v>950</v>
      </c>
      <c r="B17" s="16"/>
    </row>
    <row r="18" spans="1:2" x14ac:dyDescent="0.25">
      <c r="A18" t="s">
        <v>942</v>
      </c>
      <c r="B18" s="16">
        <v>7450</v>
      </c>
    </row>
    <row r="19" spans="1:2" x14ac:dyDescent="0.25">
      <c r="B19" s="16"/>
    </row>
    <row r="20" spans="1:2" x14ac:dyDescent="0.25">
      <c r="A20" s="13" t="s">
        <v>951</v>
      </c>
      <c r="B20" s="16"/>
    </row>
    <row r="21" spans="1:2" x14ac:dyDescent="0.25">
      <c r="A21" t="s">
        <v>943</v>
      </c>
      <c r="B21" s="16">
        <v>1996</v>
      </c>
    </row>
    <row r="22" spans="1:2" x14ac:dyDescent="0.25">
      <c r="A22" t="s">
        <v>265</v>
      </c>
      <c r="B22" s="16">
        <v>3419</v>
      </c>
    </row>
    <row r="23" spans="1:2" x14ac:dyDescent="0.25">
      <c r="B23" s="16"/>
    </row>
    <row r="24" spans="1:2" x14ac:dyDescent="0.25">
      <c r="A24" s="13" t="s">
        <v>952</v>
      </c>
      <c r="B24" s="16">
        <f>B18-B21-B22</f>
        <v>2035</v>
      </c>
    </row>
    <row r="25" spans="1:2" x14ac:dyDescent="0.25">
      <c r="B25" s="16"/>
    </row>
    <row r="26" spans="1:2" x14ac:dyDescent="0.25">
      <c r="B26" s="16"/>
    </row>
    <row r="27" spans="1:2" x14ac:dyDescent="0.25">
      <c r="B27" s="16"/>
    </row>
    <row r="28" spans="1:2" x14ac:dyDescent="0.25">
      <c r="B28" s="16"/>
    </row>
    <row r="29" spans="1:2" x14ac:dyDescent="0.25">
      <c r="B29" s="16"/>
    </row>
    <row r="30" spans="1:2" x14ac:dyDescent="0.25">
      <c r="B30" s="16"/>
    </row>
    <row r="31" spans="1:2" x14ac:dyDescent="0.25">
      <c r="B31" s="16"/>
    </row>
    <row r="32" spans="1:2" x14ac:dyDescent="0.25">
      <c r="B32" s="16"/>
    </row>
    <row r="33" spans="2:2" x14ac:dyDescent="0.25">
      <c r="B33" s="16"/>
    </row>
    <row r="34" spans="2:2" x14ac:dyDescent="0.25">
      <c r="B34" s="16"/>
    </row>
    <row r="35" spans="2:2" x14ac:dyDescent="0.25">
      <c r="B35" s="16"/>
    </row>
    <row r="36" spans="2:2" x14ac:dyDescent="0.25">
      <c r="B36" s="16"/>
    </row>
    <row r="37" spans="2:2" x14ac:dyDescent="0.25">
      <c r="B37" s="16"/>
    </row>
    <row r="38" spans="2:2" x14ac:dyDescent="0.25">
      <c r="B38" s="16"/>
    </row>
    <row r="39" spans="2:2" x14ac:dyDescent="0.25">
      <c r="B39" s="16"/>
    </row>
    <row r="40" spans="2:2" x14ac:dyDescent="0.25">
      <c r="B40" s="16"/>
    </row>
    <row r="41" spans="2:2" x14ac:dyDescent="0.25">
      <c r="B41" s="16"/>
    </row>
    <row r="42" spans="2:2" x14ac:dyDescent="0.25">
      <c r="B42" s="16"/>
    </row>
    <row r="43" spans="2:2" x14ac:dyDescent="0.25">
      <c r="B43" s="16"/>
    </row>
    <row r="44" spans="2:2" x14ac:dyDescent="0.25">
      <c r="B44" s="16"/>
    </row>
  </sheetData>
  <mergeCells count="3">
    <mergeCell ref="A1:B1"/>
    <mergeCell ref="A3:B3"/>
    <mergeCell ref="A16:B1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9A2D9-FE3B-49C7-9738-2520F045949C}">
  <dimension ref="A3:K57"/>
  <sheetViews>
    <sheetView topLeftCell="A7" workbookViewId="0">
      <selection activeCell="C14" sqref="C14:D16"/>
    </sheetView>
  </sheetViews>
  <sheetFormatPr defaultColWidth="8.85546875" defaultRowHeight="15" x14ac:dyDescent="0.25"/>
  <cols>
    <col min="1" max="1" width="47.42578125" customWidth="1"/>
    <col min="2" max="2" width="22.42578125" customWidth="1"/>
    <col min="4" max="4" width="10.140625" bestFit="1" customWidth="1"/>
    <col min="9" max="9" width="24.28515625" bestFit="1" customWidth="1"/>
    <col min="10" max="10" width="14" bestFit="1" customWidth="1"/>
  </cols>
  <sheetData>
    <row r="3" spans="1:11" ht="29.25" thickBot="1" x14ac:dyDescent="0.5">
      <c r="A3" s="36" t="s">
        <v>992</v>
      </c>
      <c r="B3" s="36"/>
      <c r="C3" s="36"/>
      <c r="D3" s="36"/>
      <c r="I3" t="s">
        <v>972</v>
      </c>
    </row>
    <row r="4" spans="1:11" ht="28.5" x14ac:dyDescent="0.45">
      <c r="A4" s="10"/>
      <c r="B4" s="10"/>
      <c r="C4" s="10"/>
      <c r="D4" s="10"/>
      <c r="I4" s="4" t="s">
        <v>260</v>
      </c>
      <c r="J4" t="s">
        <v>262</v>
      </c>
    </row>
    <row r="5" spans="1:11" x14ac:dyDescent="0.25">
      <c r="I5" s="5" t="s">
        <v>9</v>
      </c>
      <c r="J5">
        <v>1100</v>
      </c>
      <c r="K5">
        <v>1100</v>
      </c>
    </row>
    <row r="6" spans="1:11" ht="23.25" x14ac:dyDescent="0.35">
      <c r="A6" s="6" t="s">
        <v>970</v>
      </c>
      <c r="B6" s="7">
        <v>28734.400000000001</v>
      </c>
      <c r="I6" s="5" t="s">
        <v>953</v>
      </c>
      <c r="J6">
        <v>6350</v>
      </c>
      <c r="K6">
        <v>6350</v>
      </c>
    </row>
    <row r="7" spans="1:11" ht="23.25" x14ac:dyDescent="0.35">
      <c r="A7" s="8" t="s">
        <v>263</v>
      </c>
      <c r="B7" s="9">
        <f>K5+K6</f>
        <v>7450</v>
      </c>
      <c r="I7" s="5" t="s">
        <v>965</v>
      </c>
      <c r="J7">
        <v>-3419</v>
      </c>
      <c r="K7">
        <v>-3419</v>
      </c>
    </row>
    <row r="8" spans="1:11" ht="23.25" x14ac:dyDescent="0.35">
      <c r="A8" s="8" t="s">
        <v>264</v>
      </c>
      <c r="B8" s="9">
        <f>K9+K8</f>
        <v>-1996</v>
      </c>
      <c r="I8" s="5" t="s">
        <v>141</v>
      </c>
      <c r="J8">
        <v>-1300</v>
      </c>
      <c r="K8">
        <v>-1300</v>
      </c>
    </row>
    <row r="9" spans="1:11" ht="23.25" x14ac:dyDescent="0.35">
      <c r="A9" s="6" t="s">
        <v>265</v>
      </c>
      <c r="B9" s="7">
        <f>K7</f>
        <v>-3419</v>
      </c>
      <c r="I9" s="5" t="s">
        <v>8</v>
      </c>
      <c r="J9">
        <v>-696</v>
      </c>
      <c r="K9">
        <v>-696</v>
      </c>
    </row>
    <row r="10" spans="1:11" ht="23.25" x14ac:dyDescent="0.35">
      <c r="A10" s="8" t="s">
        <v>971</v>
      </c>
      <c r="B10" s="9">
        <f>SUM(B6:B9)</f>
        <v>30769.4</v>
      </c>
      <c r="D10" s="20"/>
      <c r="I10" s="5" t="s">
        <v>261</v>
      </c>
      <c r="J10">
        <v>2035</v>
      </c>
      <c r="K10">
        <v>0</v>
      </c>
    </row>
    <row r="14" spans="1:11" ht="23.25" x14ac:dyDescent="0.35">
      <c r="A14" s="8" t="s">
        <v>267</v>
      </c>
      <c r="B14" s="8">
        <f>COUNTIF('PLUSGIROKONTO 2023'!B:B,100)</f>
        <v>22</v>
      </c>
      <c r="C14" s="8">
        <f>B14</f>
        <v>22</v>
      </c>
      <c r="D14" s="8" t="s">
        <v>269</v>
      </c>
    </row>
    <row r="15" spans="1:11" ht="23.25" x14ac:dyDescent="0.35">
      <c r="A15" s="6" t="s">
        <v>268</v>
      </c>
      <c r="B15" s="6">
        <f>COUNTIF('PLUSGIROKONTO 2023'!B:B,150)</f>
        <v>35</v>
      </c>
      <c r="C15" s="6">
        <f>B15*2.5</f>
        <v>87.5</v>
      </c>
      <c r="D15" s="6" t="s">
        <v>269</v>
      </c>
    </row>
    <row r="16" spans="1:11" ht="23.25" x14ac:dyDescent="0.35">
      <c r="A16" s="8"/>
      <c r="B16" s="8"/>
      <c r="C16" s="8">
        <f>SUM(C14:C15)</f>
        <v>109.5</v>
      </c>
      <c r="D16" s="8" t="s">
        <v>269</v>
      </c>
    </row>
    <row r="24" spans="1:5" ht="23.25" x14ac:dyDescent="0.35">
      <c r="A24" s="6" t="s">
        <v>994</v>
      </c>
      <c r="B24" s="6"/>
      <c r="C24" s="6"/>
      <c r="D24" s="6"/>
      <c r="E24" s="6"/>
    </row>
    <row r="57" spans="1:5" ht="23.25" x14ac:dyDescent="0.35">
      <c r="A57" s="6"/>
      <c r="B57" s="6"/>
      <c r="C57" s="6"/>
      <c r="D57" s="6"/>
      <c r="E57" s="6"/>
    </row>
  </sheetData>
  <mergeCells count="1">
    <mergeCell ref="A3:D3"/>
  </mergeCells>
  <pageMargins left="0.70866141732283472" right="0.70866141732283472" top="0.74803149606299213" bottom="0.74803149606299213" header="0.31496062992125984" footer="0.31496062992125984"/>
  <pageSetup paperSize="9" scale="135" orientation="landscape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A16E2-1E52-4842-AD57-64788AF5702B}">
  <dimension ref="A1:M68"/>
  <sheetViews>
    <sheetView topLeftCell="A2" workbookViewId="0">
      <selection activeCell="G25" sqref="G25"/>
    </sheetView>
  </sheetViews>
  <sheetFormatPr defaultColWidth="8.85546875" defaultRowHeight="15" x14ac:dyDescent="0.25"/>
  <cols>
    <col min="1" max="1" width="12.42578125" bestFit="1" customWidth="1"/>
    <col min="3" max="3" width="13.85546875" bestFit="1" customWidth="1"/>
    <col min="4" max="4" width="23.140625" customWidth="1"/>
    <col min="5" max="5" width="22" bestFit="1" customWidth="1"/>
    <col min="6" max="6" width="16.7109375" bestFit="1" customWidth="1"/>
    <col min="7" max="7" width="25.7109375" bestFit="1" customWidth="1"/>
    <col min="8" max="8" width="15.28515625" bestFit="1" customWidth="1"/>
    <col min="9" max="9" width="12.42578125" bestFit="1" customWidth="1"/>
    <col min="10" max="10" width="14.7109375" bestFit="1" customWidth="1"/>
  </cols>
  <sheetData>
    <row r="1" spans="1:13" s="13" customFormat="1" x14ac:dyDescent="0.2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</row>
    <row r="2" spans="1:13" s="13" customFormat="1" x14ac:dyDescent="0.25">
      <c r="A2" s="17">
        <v>45275</v>
      </c>
      <c r="B2" s="18">
        <v>-3419</v>
      </c>
      <c r="C2" t="s">
        <v>255</v>
      </c>
      <c r="D2" s="18" t="s">
        <v>965</v>
      </c>
      <c r="E2" s="18" t="s">
        <v>965</v>
      </c>
      <c r="H2" s="18"/>
      <c r="I2" s="19"/>
      <c r="K2" s="18"/>
      <c r="M2" s="18"/>
    </row>
    <row r="3" spans="1:13" s="13" customFormat="1" x14ac:dyDescent="0.25">
      <c r="A3" s="17">
        <v>45201</v>
      </c>
      <c r="B3" s="18">
        <v>-4</v>
      </c>
      <c r="C3" t="s">
        <v>966</v>
      </c>
      <c r="D3" t="s">
        <v>8</v>
      </c>
      <c r="E3" t="s">
        <v>8</v>
      </c>
      <c r="H3" s="18"/>
      <c r="I3" s="18"/>
      <c r="J3" s="18"/>
      <c r="K3" s="18"/>
      <c r="M3" s="18"/>
    </row>
    <row r="4" spans="1:13" s="13" customFormat="1" x14ac:dyDescent="0.25">
      <c r="A4" s="17">
        <v>45194</v>
      </c>
      <c r="B4" s="18">
        <v>100</v>
      </c>
      <c r="C4" t="s">
        <v>967</v>
      </c>
      <c r="D4" t="s">
        <v>953</v>
      </c>
      <c r="E4" s="18" t="s">
        <v>968</v>
      </c>
      <c r="H4" s="18">
        <v>1</v>
      </c>
      <c r="I4" s="18"/>
      <c r="K4" s="18"/>
      <c r="M4" s="18"/>
    </row>
    <row r="5" spans="1:13" s="13" customFormat="1" x14ac:dyDescent="0.25">
      <c r="A5" s="17">
        <v>45194</v>
      </c>
      <c r="B5" s="18">
        <v>150</v>
      </c>
      <c r="C5" t="s">
        <v>967</v>
      </c>
      <c r="D5" t="s">
        <v>953</v>
      </c>
      <c r="E5" s="18" t="s">
        <v>969</v>
      </c>
      <c r="H5" s="18">
        <v>2</v>
      </c>
      <c r="I5" s="18"/>
      <c r="K5" s="18"/>
      <c r="M5" s="18"/>
    </row>
    <row r="6" spans="1:13" s="13" customFormat="1" x14ac:dyDescent="0.25">
      <c r="A6" s="17">
        <v>45170</v>
      </c>
      <c r="B6" s="18">
        <v>-2</v>
      </c>
      <c r="C6" t="s">
        <v>966</v>
      </c>
      <c r="D6" t="s">
        <v>8</v>
      </c>
      <c r="E6" t="s">
        <v>8</v>
      </c>
      <c r="H6" s="18"/>
      <c r="I6" s="18"/>
      <c r="J6" s="18"/>
      <c r="K6" s="18"/>
      <c r="M6" s="18"/>
    </row>
    <row r="7" spans="1:13" x14ac:dyDescent="0.25">
      <c r="A7" s="1">
        <v>45149</v>
      </c>
      <c r="B7">
        <v>150</v>
      </c>
      <c r="C7" t="s">
        <v>15</v>
      </c>
      <c r="D7" t="s">
        <v>953</v>
      </c>
      <c r="E7" t="s">
        <v>954</v>
      </c>
      <c r="H7" s="18">
        <v>2</v>
      </c>
    </row>
    <row r="8" spans="1:13" x14ac:dyDescent="0.25">
      <c r="A8" s="1">
        <v>45139</v>
      </c>
      <c r="B8">
        <v>-2</v>
      </c>
      <c r="C8" t="s">
        <v>8</v>
      </c>
      <c r="D8" t="s">
        <v>8</v>
      </c>
      <c r="E8" t="s">
        <v>8</v>
      </c>
      <c r="H8" s="18"/>
    </row>
    <row r="9" spans="1:13" x14ac:dyDescent="0.25">
      <c r="A9" s="1">
        <v>45121</v>
      </c>
      <c r="B9">
        <v>150</v>
      </c>
      <c r="C9" t="s">
        <v>15</v>
      </c>
      <c r="D9" t="s">
        <v>953</v>
      </c>
      <c r="E9" t="s">
        <v>955</v>
      </c>
      <c r="H9" s="18">
        <v>2</v>
      </c>
    </row>
    <row r="10" spans="1:13" x14ac:dyDescent="0.25">
      <c r="A10" s="1">
        <v>45110</v>
      </c>
      <c r="B10">
        <v>-78</v>
      </c>
      <c r="C10" t="s">
        <v>8</v>
      </c>
      <c r="D10" t="s">
        <v>8</v>
      </c>
      <c r="E10" t="s">
        <v>8</v>
      </c>
      <c r="H10" s="18"/>
    </row>
    <row r="11" spans="1:13" x14ac:dyDescent="0.25">
      <c r="A11" s="1">
        <v>45107</v>
      </c>
      <c r="B11">
        <v>150</v>
      </c>
      <c r="C11" t="s">
        <v>9</v>
      </c>
      <c r="D11" t="s">
        <v>9</v>
      </c>
      <c r="E11" s="3" t="s">
        <v>973</v>
      </c>
      <c r="G11" s="2" t="s">
        <v>974</v>
      </c>
      <c r="H11" s="18">
        <v>2</v>
      </c>
    </row>
    <row r="12" spans="1:13" x14ac:dyDescent="0.25">
      <c r="A12" s="1">
        <v>45106</v>
      </c>
      <c r="B12">
        <v>100</v>
      </c>
      <c r="C12" t="s">
        <v>9</v>
      </c>
      <c r="D12" t="s">
        <v>9</v>
      </c>
      <c r="E12" t="s">
        <v>975</v>
      </c>
      <c r="F12" s="3" t="s">
        <v>181</v>
      </c>
      <c r="H12" s="18">
        <v>1</v>
      </c>
    </row>
    <row r="13" spans="1:13" x14ac:dyDescent="0.25">
      <c r="A13" s="1">
        <v>45103</v>
      </c>
      <c r="B13">
        <v>100</v>
      </c>
      <c r="C13" t="s">
        <v>9</v>
      </c>
      <c r="D13" t="s">
        <v>9</v>
      </c>
      <c r="E13" t="s">
        <v>976</v>
      </c>
      <c r="F13" t="s">
        <v>977</v>
      </c>
      <c r="H13" s="18">
        <v>1</v>
      </c>
    </row>
    <row r="14" spans="1:13" x14ac:dyDescent="0.25">
      <c r="A14" s="1">
        <v>45099</v>
      </c>
      <c r="B14">
        <v>100</v>
      </c>
      <c r="C14" t="s">
        <v>15</v>
      </c>
      <c r="D14" t="s">
        <v>953</v>
      </c>
      <c r="E14" t="s">
        <v>956</v>
      </c>
      <c r="H14" s="18">
        <v>1</v>
      </c>
    </row>
    <row r="15" spans="1:13" x14ac:dyDescent="0.25">
      <c r="A15" s="1">
        <v>45098</v>
      </c>
      <c r="B15">
        <v>150</v>
      </c>
      <c r="C15" t="s">
        <v>15</v>
      </c>
      <c r="D15" t="s">
        <v>953</v>
      </c>
      <c r="E15" t="s">
        <v>94</v>
      </c>
      <c r="G15" s="3"/>
      <c r="H15" s="18">
        <f>VLOOKUP(E15,'PLUSGIROKONTO 2022'!E:H,4,FALSE)</f>
        <v>2</v>
      </c>
    </row>
    <row r="16" spans="1:13" x14ac:dyDescent="0.25">
      <c r="A16" s="1">
        <v>45097</v>
      </c>
      <c r="B16">
        <v>150</v>
      </c>
      <c r="C16" t="s">
        <v>15</v>
      </c>
      <c r="D16" t="s">
        <v>953</v>
      </c>
      <c r="E16" t="s">
        <v>80</v>
      </c>
      <c r="H16" s="18">
        <f>VLOOKUP(E16,'PLUSGIROKONTO 2022'!E:H,4,FALSE)</f>
        <v>2</v>
      </c>
    </row>
    <row r="17" spans="1:8" x14ac:dyDescent="0.25">
      <c r="A17" s="1">
        <v>45096</v>
      </c>
      <c r="B17">
        <v>100</v>
      </c>
      <c r="C17" t="s">
        <v>9</v>
      </c>
      <c r="D17" t="s">
        <v>9</v>
      </c>
      <c r="E17" t="s">
        <v>979</v>
      </c>
      <c r="F17" t="s">
        <v>981</v>
      </c>
      <c r="G17" s="2" t="s">
        <v>978</v>
      </c>
      <c r="H17" s="18">
        <v>1</v>
      </c>
    </row>
    <row r="18" spans="1:8" x14ac:dyDescent="0.25">
      <c r="A18" s="1">
        <v>45096</v>
      </c>
      <c r="B18">
        <v>150</v>
      </c>
      <c r="C18" t="s">
        <v>15</v>
      </c>
      <c r="D18" t="s">
        <v>953</v>
      </c>
      <c r="E18" t="s">
        <v>957</v>
      </c>
      <c r="H18" s="18">
        <v>2</v>
      </c>
    </row>
    <row r="19" spans="1:8" x14ac:dyDescent="0.25">
      <c r="A19" s="1">
        <v>45086</v>
      </c>
      <c r="B19">
        <v>100</v>
      </c>
      <c r="C19" t="s">
        <v>15</v>
      </c>
      <c r="D19" t="s">
        <v>953</v>
      </c>
      <c r="E19" t="s">
        <v>16</v>
      </c>
      <c r="H19" s="18">
        <f>VLOOKUP(E19,'PLUSGIROKONTO 2022'!E:H,4,FALSE)</f>
        <v>2</v>
      </c>
    </row>
    <row r="20" spans="1:8" x14ac:dyDescent="0.25">
      <c r="A20" s="1">
        <v>45085</v>
      </c>
      <c r="B20">
        <v>100</v>
      </c>
      <c r="C20" t="s">
        <v>15</v>
      </c>
      <c r="D20" t="s">
        <v>953</v>
      </c>
      <c r="E20" t="s">
        <v>40</v>
      </c>
      <c r="H20" s="18">
        <f>VLOOKUP(E20,'PLUSGIROKONTO 2022'!E:H,4,FALSE)</f>
        <v>1</v>
      </c>
    </row>
    <row r="21" spans="1:8" x14ac:dyDescent="0.25">
      <c r="A21" s="1">
        <v>45085</v>
      </c>
      <c r="B21">
        <v>100</v>
      </c>
      <c r="C21" t="s">
        <v>15</v>
      </c>
      <c r="D21" t="s">
        <v>953</v>
      </c>
      <c r="E21" t="s">
        <v>28</v>
      </c>
      <c r="H21" s="18">
        <f>VLOOKUP(E21,'PLUSGIROKONTO 2022'!E:H,4,FALSE)</f>
        <v>1</v>
      </c>
    </row>
    <row r="22" spans="1:8" x14ac:dyDescent="0.25">
      <c r="A22" s="1">
        <v>45084</v>
      </c>
      <c r="B22">
        <v>150</v>
      </c>
      <c r="C22" t="s">
        <v>15</v>
      </c>
      <c r="D22" t="s">
        <v>953</v>
      </c>
      <c r="E22" t="s">
        <v>82</v>
      </c>
      <c r="H22" s="18">
        <f>VLOOKUP(E22,'PLUSGIROKONTO 2022'!E:H,4,FALSE)</f>
        <v>1</v>
      </c>
    </row>
    <row r="23" spans="1:8" x14ac:dyDescent="0.25">
      <c r="A23" s="1">
        <v>45084</v>
      </c>
      <c r="B23">
        <v>150</v>
      </c>
      <c r="C23" t="s">
        <v>15</v>
      </c>
      <c r="D23" t="s">
        <v>953</v>
      </c>
      <c r="E23" t="s">
        <v>82</v>
      </c>
      <c r="H23" s="18">
        <f>VLOOKUP(E23,'PLUSGIROKONTO 2022'!E:H,4,FALSE)</f>
        <v>1</v>
      </c>
    </row>
    <row r="24" spans="1:8" x14ac:dyDescent="0.25">
      <c r="A24" s="1">
        <v>45084</v>
      </c>
      <c r="B24">
        <v>150</v>
      </c>
      <c r="C24" t="s">
        <v>9</v>
      </c>
      <c r="D24" t="s">
        <v>9</v>
      </c>
      <c r="E24" t="s">
        <v>986</v>
      </c>
      <c r="F24" t="s">
        <v>987</v>
      </c>
      <c r="H24" s="18">
        <v>3</v>
      </c>
    </row>
    <row r="25" spans="1:8" x14ac:dyDescent="0.25">
      <c r="A25" s="1">
        <v>45084</v>
      </c>
      <c r="B25">
        <v>150</v>
      </c>
      <c r="C25" t="s">
        <v>9</v>
      </c>
      <c r="D25" t="s">
        <v>9</v>
      </c>
      <c r="E25" s="3" t="s">
        <v>984</v>
      </c>
      <c r="F25" t="s">
        <v>985</v>
      </c>
      <c r="G25" s="2" t="s">
        <v>983</v>
      </c>
      <c r="H25" s="18">
        <v>2</v>
      </c>
    </row>
    <row r="26" spans="1:8" x14ac:dyDescent="0.25">
      <c r="A26" s="1">
        <v>45084</v>
      </c>
      <c r="B26">
        <v>150</v>
      </c>
      <c r="C26" t="s">
        <v>9</v>
      </c>
      <c r="D26" t="s">
        <v>9</v>
      </c>
      <c r="E26" s="3" t="s">
        <v>980</v>
      </c>
      <c r="F26" t="s">
        <v>982</v>
      </c>
      <c r="G26" s="3"/>
      <c r="H26" s="18">
        <v>2</v>
      </c>
    </row>
    <row r="27" spans="1:8" x14ac:dyDescent="0.25">
      <c r="A27" s="1">
        <v>45082</v>
      </c>
      <c r="B27">
        <v>100</v>
      </c>
      <c r="C27" t="s">
        <v>15</v>
      </c>
      <c r="D27" t="s">
        <v>953</v>
      </c>
      <c r="E27" t="s">
        <v>160</v>
      </c>
      <c r="F27" s="3"/>
      <c r="H27" s="18">
        <f>VLOOKUP(E27,'PLUSGIROKONTO 2022'!E:H,4,FALSE)</f>
        <v>1</v>
      </c>
    </row>
    <row r="28" spans="1:8" x14ac:dyDescent="0.25">
      <c r="A28" s="1">
        <v>45082</v>
      </c>
      <c r="B28">
        <v>100</v>
      </c>
      <c r="C28" t="s">
        <v>15</v>
      </c>
      <c r="D28" t="s">
        <v>953</v>
      </c>
      <c r="E28" t="s">
        <v>59</v>
      </c>
      <c r="H28" s="18">
        <f>VLOOKUP(E28,'PLUSGIROKONTO 2022'!E:H,4,FALSE)</f>
        <v>1</v>
      </c>
    </row>
    <row r="29" spans="1:8" x14ac:dyDescent="0.25">
      <c r="A29" s="1">
        <v>45082</v>
      </c>
      <c r="B29">
        <v>100</v>
      </c>
      <c r="C29" t="s">
        <v>15</v>
      </c>
      <c r="D29" t="s">
        <v>953</v>
      </c>
      <c r="E29" t="s">
        <v>958</v>
      </c>
      <c r="H29" s="18">
        <v>1</v>
      </c>
    </row>
    <row r="30" spans="1:8" x14ac:dyDescent="0.25">
      <c r="A30" s="1">
        <v>45082</v>
      </c>
      <c r="B30">
        <v>100</v>
      </c>
      <c r="C30" t="s">
        <v>15</v>
      </c>
      <c r="D30" t="s">
        <v>953</v>
      </c>
      <c r="E30" t="s">
        <v>43</v>
      </c>
      <c r="H30" s="18">
        <f>VLOOKUP(E30,'PLUSGIROKONTO 2022'!E:H,4,FALSE)</f>
        <v>1</v>
      </c>
    </row>
    <row r="31" spans="1:8" x14ac:dyDescent="0.25">
      <c r="A31" s="1">
        <v>45082</v>
      </c>
      <c r="B31">
        <v>100</v>
      </c>
      <c r="C31" t="s">
        <v>15</v>
      </c>
      <c r="D31" t="s">
        <v>953</v>
      </c>
      <c r="E31" t="s">
        <v>27</v>
      </c>
      <c r="H31" s="18">
        <f>VLOOKUP(E31,'PLUSGIROKONTO 2022'!E:H,4,FALSE)</f>
        <v>1</v>
      </c>
    </row>
    <row r="32" spans="1:8" x14ac:dyDescent="0.25">
      <c r="A32" s="1">
        <v>45082</v>
      </c>
      <c r="B32">
        <v>100</v>
      </c>
      <c r="C32" t="s">
        <v>15</v>
      </c>
      <c r="D32" t="s">
        <v>953</v>
      </c>
      <c r="E32" t="s">
        <v>62</v>
      </c>
      <c r="H32" s="18">
        <f>VLOOKUP(E32,'PLUSGIROKONTO 2022'!E:H,4,FALSE)</f>
        <v>1</v>
      </c>
    </row>
    <row r="33" spans="1:8" x14ac:dyDescent="0.25">
      <c r="A33" s="1">
        <v>45082</v>
      </c>
      <c r="B33">
        <v>100</v>
      </c>
      <c r="C33" t="s">
        <v>15</v>
      </c>
      <c r="D33" t="s">
        <v>953</v>
      </c>
      <c r="E33" t="s">
        <v>104</v>
      </c>
      <c r="H33" s="18">
        <f>VLOOKUP(E33,'PLUSGIROKONTO 2022'!E:H,4,FALSE)</f>
        <v>2</v>
      </c>
    </row>
    <row r="34" spans="1:8" x14ac:dyDescent="0.25">
      <c r="A34" s="1">
        <v>45082</v>
      </c>
      <c r="B34">
        <v>100</v>
      </c>
      <c r="C34" t="s">
        <v>15</v>
      </c>
      <c r="D34" t="s">
        <v>953</v>
      </c>
      <c r="E34" t="s">
        <v>165</v>
      </c>
      <c r="H34" s="18">
        <f>VLOOKUP(E34,'PLUSGIROKONTO 2022'!E:H,4,FALSE)</f>
        <v>1</v>
      </c>
    </row>
    <row r="35" spans="1:8" x14ac:dyDescent="0.25">
      <c r="A35" s="1">
        <v>45082</v>
      </c>
      <c r="B35">
        <v>100</v>
      </c>
      <c r="C35" t="s">
        <v>15</v>
      </c>
      <c r="D35" t="s">
        <v>953</v>
      </c>
      <c r="E35" t="s">
        <v>60</v>
      </c>
      <c r="H35" s="18">
        <f>VLOOKUP(E35,'PLUSGIROKONTO 2022'!E:H,4,FALSE)</f>
        <v>1</v>
      </c>
    </row>
    <row r="36" spans="1:8" x14ac:dyDescent="0.25">
      <c r="A36" s="1">
        <v>45082</v>
      </c>
      <c r="B36">
        <v>100</v>
      </c>
      <c r="C36" t="s">
        <v>15</v>
      </c>
      <c r="D36" t="s">
        <v>953</v>
      </c>
      <c r="E36" t="s">
        <v>72</v>
      </c>
      <c r="H36" s="18">
        <f>VLOOKUP(E36,'PLUSGIROKONTO 2022'!E:H,4,FALSE)</f>
        <v>2</v>
      </c>
    </row>
    <row r="37" spans="1:8" x14ac:dyDescent="0.25">
      <c r="A37" s="1">
        <v>45082</v>
      </c>
      <c r="B37">
        <v>100</v>
      </c>
      <c r="C37" t="s">
        <v>15</v>
      </c>
      <c r="D37" t="s">
        <v>953</v>
      </c>
      <c r="E37" t="s">
        <v>164</v>
      </c>
      <c r="H37" s="18">
        <f>VLOOKUP(E37,'PLUSGIROKONTO 2022'!E:H,4,FALSE)</f>
        <v>1</v>
      </c>
    </row>
    <row r="38" spans="1:8" x14ac:dyDescent="0.25">
      <c r="A38" s="1">
        <v>45082</v>
      </c>
      <c r="B38">
        <v>150</v>
      </c>
      <c r="C38" t="s">
        <v>15</v>
      </c>
      <c r="D38" t="s">
        <v>953</v>
      </c>
      <c r="E38" t="s">
        <v>959</v>
      </c>
      <c r="H38" s="18">
        <v>2</v>
      </c>
    </row>
    <row r="39" spans="1:8" x14ac:dyDescent="0.25">
      <c r="A39" s="1">
        <v>45082</v>
      </c>
      <c r="B39">
        <v>150</v>
      </c>
      <c r="C39" t="s">
        <v>15</v>
      </c>
      <c r="D39" t="s">
        <v>953</v>
      </c>
      <c r="E39" t="s">
        <v>170</v>
      </c>
      <c r="H39" s="18">
        <f>VLOOKUP(E39,'PLUSGIROKONTO 2022'!E:H,4,FALSE)</f>
        <v>2</v>
      </c>
    </row>
    <row r="40" spans="1:8" x14ac:dyDescent="0.25">
      <c r="A40" s="1">
        <v>45082</v>
      </c>
      <c r="B40">
        <v>150</v>
      </c>
      <c r="C40" t="s">
        <v>15</v>
      </c>
      <c r="D40" t="s">
        <v>953</v>
      </c>
      <c r="E40" t="s">
        <v>960</v>
      </c>
      <c r="H40" s="18">
        <v>2</v>
      </c>
    </row>
    <row r="41" spans="1:8" x14ac:dyDescent="0.25">
      <c r="A41" s="1">
        <v>45082</v>
      </c>
      <c r="B41">
        <v>150</v>
      </c>
      <c r="C41" t="s">
        <v>15</v>
      </c>
      <c r="D41" t="s">
        <v>953</v>
      </c>
      <c r="E41" t="s">
        <v>77</v>
      </c>
      <c r="H41" s="18">
        <f>VLOOKUP(E41,'PLUSGIROKONTO 2022'!E:H,4,FALSE)</f>
        <v>2</v>
      </c>
    </row>
    <row r="42" spans="1:8" x14ac:dyDescent="0.25">
      <c r="A42" s="1">
        <v>45082</v>
      </c>
      <c r="B42">
        <v>150</v>
      </c>
      <c r="C42" t="s">
        <v>15</v>
      </c>
      <c r="D42" t="s">
        <v>953</v>
      </c>
      <c r="E42" t="s">
        <v>121</v>
      </c>
      <c r="H42" s="18">
        <f>VLOOKUP(E42,'PLUSGIROKONTO 2022'!E:H,4,FALSE)</f>
        <v>3</v>
      </c>
    </row>
    <row r="43" spans="1:8" x14ac:dyDescent="0.25">
      <c r="A43" s="1">
        <v>45082</v>
      </c>
      <c r="B43">
        <v>150</v>
      </c>
      <c r="C43" t="s">
        <v>15</v>
      </c>
      <c r="D43" t="s">
        <v>953</v>
      </c>
      <c r="E43" t="s">
        <v>74</v>
      </c>
      <c r="H43" s="18">
        <f>VLOOKUP(E43,'PLUSGIROKONTO 2022'!E:H,4,FALSE)</f>
        <v>2</v>
      </c>
    </row>
    <row r="44" spans="1:8" x14ac:dyDescent="0.25">
      <c r="A44" s="1">
        <v>45082</v>
      </c>
      <c r="B44">
        <v>150</v>
      </c>
      <c r="C44" t="s">
        <v>15</v>
      </c>
      <c r="D44" t="s">
        <v>953</v>
      </c>
      <c r="E44" t="s">
        <v>961</v>
      </c>
      <c r="H44" s="18">
        <v>2</v>
      </c>
    </row>
    <row r="45" spans="1:8" x14ac:dyDescent="0.25">
      <c r="A45" s="1">
        <v>45082</v>
      </c>
      <c r="B45">
        <v>150</v>
      </c>
      <c r="C45" t="s">
        <v>15</v>
      </c>
      <c r="D45" t="s">
        <v>953</v>
      </c>
      <c r="E45" t="s">
        <v>23</v>
      </c>
      <c r="H45" s="18">
        <v>2</v>
      </c>
    </row>
    <row r="46" spans="1:8" x14ac:dyDescent="0.25">
      <c r="A46" s="1">
        <v>45082</v>
      </c>
      <c r="B46">
        <v>150</v>
      </c>
      <c r="C46" t="s">
        <v>15</v>
      </c>
      <c r="D46" t="s">
        <v>953</v>
      </c>
      <c r="E46" t="s">
        <v>159</v>
      </c>
      <c r="H46" s="18">
        <f>VLOOKUP(E46,'PLUSGIROKONTO 2022'!E:H,4,FALSE)</f>
        <v>2</v>
      </c>
    </row>
    <row r="47" spans="1:8" x14ac:dyDescent="0.25">
      <c r="A47" s="1">
        <v>45082</v>
      </c>
      <c r="B47">
        <v>150</v>
      </c>
      <c r="C47" t="s">
        <v>15</v>
      </c>
      <c r="D47" t="s">
        <v>953</v>
      </c>
      <c r="E47" t="s">
        <v>66</v>
      </c>
      <c r="H47" s="18">
        <f>VLOOKUP(E47,'PLUSGIROKONTO 2022'!E:H,4,FALSE)</f>
        <v>2</v>
      </c>
    </row>
    <row r="48" spans="1:8" x14ac:dyDescent="0.25">
      <c r="A48" s="1">
        <v>45082</v>
      </c>
      <c r="B48">
        <v>150</v>
      </c>
      <c r="C48" t="s">
        <v>15</v>
      </c>
      <c r="D48" t="s">
        <v>953</v>
      </c>
      <c r="E48" t="s">
        <v>102</v>
      </c>
      <c r="H48" s="18">
        <f>VLOOKUP(E48,'PLUSGIROKONTO 2022'!E:H,4,FALSE)</f>
        <v>2</v>
      </c>
    </row>
    <row r="49" spans="1:8" x14ac:dyDescent="0.25">
      <c r="A49" s="1">
        <v>45082</v>
      </c>
      <c r="B49">
        <v>150</v>
      </c>
      <c r="C49" t="s">
        <v>15</v>
      </c>
      <c r="D49" t="s">
        <v>953</v>
      </c>
      <c r="E49" t="s">
        <v>35</v>
      </c>
      <c r="H49" s="18">
        <v>2</v>
      </c>
    </row>
    <row r="50" spans="1:8" x14ac:dyDescent="0.25">
      <c r="A50" s="1">
        <v>45082</v>
      </c>
      <c r="B50">
        <v>150</v>
      </c>
      <c r="C50" t="s">
        <v>15</v>
      </c>
      <c r="D50" t="s">
        <v>953</v>
      </c>
      <c r="E50" t="s">
        <v>151</v>
      </c>
      <c r="H50" s="18">
        <f>VLOOKUP(E50,'PLUSGIROKONTO 2022'!E:H,4,FALSE)</f>
        <v>2</v>
      </c>
    </row>
    <row r="51" spans="1:8" x14ac:dyDescent="0.25">
      <c r="A51" s="1">
        <v>45082</v>
      </c>
      <c r="B51">
        <v>150</v>
      </c>
      <c r="C51" t="s">
        <v>15</v>
      </c>
      <c r="D51" t="s">
        <v>953</v>
      </c>
      <c r="E51" t="s">
        <v>68</v>
      </c>
      <c r="H51" s="18">
        <f>VLOOKUP(E51,'PLUSGIROKONTO 2022'!E:H,4,FALSE)</f>
        <v>4</v>
      </c>
    </row>
    <row r="52" spans="1:8" x14ac:dyDescent="0.25">
      <c r="A52" s="1">
        <v>45082</v>
      </c>
      <c r="B52">
        <v>150</v>
      </c>
      <c r="C52" t="s">
        <v>15</v>
      </c>
      <c r="D52" t="s">
        <v>953</v>
      </c>
      <c r="E52" t="s">
        <v>111</v>
      </c>
      <c r="H52" s="18">
        <f>VLOOKUP(E52,'PLUSGIROKONTO 2022'!E:H,4,FALSE)</f>
        <v>2</v>
      </c>
    </row>
    <row r="53" spans="1:8" x14ac:dyDescent="0.25">
      <c r="A53" s="1">
        <v>45082</v>
      </c>
      <c r="B53">
        <v>150</v>
      </c>
      <c r="C53" t="s">
        <v>15</v>
      </c>
      <c r="D53" t="s">
        <v>953</v>
      </c>
      <c r="E53" t="s">
        <v>91</v>
      </c>
      <c r="H53" s="18">
        <f>VLOOKUP(E53,'PLUSGIROKONTO 2022'!E:H,4,FALSE)</f>
        <v>2</v>
      </c>
    </row>
    <row r="54" spans="1:8" x14ac:dyDescent="0.25">
      <c r="A54" s="1">
        <v>45082</v>
      </c>
      <c r="B54">
        <v>150</v>
      </c>
      <c r="C54" t="s">
        <v>15</v>
      </c>
      <c r="D54" t="s">
        <v>953</v>
      </c>
      <c r="E54" t="s">
        <v>20</v>
      </c>
      <c r="H54" s="18">
        <v>2</v>
      </c>
    </row>
    <row r="55" spans="1:8" x14ac:dyDescent="0.25">
      <c r="A55" s="1">
        <v>45082</v>
      </c>
      <c r="B55">
        <v>150</v>
      </c>
      <c r="C55" t="s">
        <v>15</v>
      </c>
      <c r="D55" t="s">
        <v>953</v>
      </c>
      <c r="E55" t="s">
        <v>153</v>
      </c>
      <c r="H55" s="18">
        <f>VLOOKUP(E55,'PLUSGIROKONTO 2022'!E:H,4,FALSE)</f>
        <v>3</v>
      </c>
    </row>
    <row r="56" spans="1:8" x14ac:dyDescent="0.25">
      <c r="A56" s="1">
        <v>45082</v>
      </c>
      <c r="B56">
        <v>150</v>
      </c>
      <c r="C56" t="s">
        <v>15</v>
      </c>
      <c r="D56" t="s">
        <v>953</v>
      </c>
      <c r="E56" t="s">
        <v>101</v>
      </c>
      <c r="H56" s="18">
        <f>VLOOKUP(E56,'PLUSGIROKONTO 2022'!E:H,4,FALSE)</f>
        <v>3</v>
      </c>
    </row>
    <row r="57" spans="1:8" x14ac:dyDescent="0.25">
      <c r="A57" s="1">
        <v>45078</v>
      </c>
      <c r="B57">
        <v>-4</v>
      </c>
      <c r="C57" t="s">
        <v>8</v>
      </c>
      <c r="D57" t="s">
        <v>8</v>
      </c>
      <c r="E57" t="s">
        <v>8</v>
      </c>
      <c r="H57" s="18"/>
    </row>
    <row r="58" spans="1:8" x14ac:dyDescent="0.25">
      <c r="A58" s="1">
        <v>45068</v>
      </c>
      <c r="B58">
        <v>100</v>
      </c>
      <c r="C58" t="s">
        <v>9</v>
      </c>
      <c r="D58" t="s">
        <v>9</v>
      </c>
      <c r="E58" s="3" t="s">
        <v>989</v>
      </c>
      <c r="F58" t="s">
        <v>988</v>
      </c>
      <c r="H58" s="18">
        <v>1</v>
      </c>
    </row>
    <row r="59" spans="1:8" x14ac:dyDescent="0.25">
      <c r="A59" s="1">
        <v>45061</v>
      </c>
      <c r="B59">
        <v>150</v>
      </c>
      <c r="C59" t="s">
        <v>15</v>
      </c>
      <c r="D59" t="s">
        <v>953</v>
      </c>
      <c r="E59" t="s">
        <v>94</v>
      </c>
      <c r="H59" s="18">
        <f>VLOOKUP(E59,'PLUSGIROKONTO 2022'!E:H,4,FALSE)</f>
        <v>2</v>
      </c>
    </row>
    <row r="60" spans="1:8" x14ac:dyDescent="0.25">
      <c r="A60" s="1">
        <v>45054</v>
      </c>
      <c r="B60">
        <v>100</v>
      </c>
      <c r="C60" t="s">
        <v>15</v>
      </c>
      <c r="D60" t="s">
        <v>953</v>
      </c>
      <c r="E60" t="s">
        <v>962</v>
      </c>
      <c r="H60" s="18">
        <v>1</v>
      </c>
    </row>
    <row r="61" spans="1:8" x14ac:dyDescent="0.25">
      <c r="A61" s="1">
        <v>45048</v>
      </c>
      <c r="B61">
        <v>-2</v>
      </c>
      <c r="C61" t="s">
        <v>8</v>
      </c>
      <c r="D61" t="s">
        <v>8</v>
      </c>
      <c r="E61" t="s">
        <v>8</v>
      </c>
      <c r="H61" s="18"/>
    </row>
    <row r="62" spans="1:8" x14ac:dyDescent="0.25">
      <c r="A62" s="1">
        <v>45027</v>
      </c>
      <c r="B62">
        <v>150</v>
      </c>
      <c r="C62" t="s">
        <v>15</v>
      </c>
      <c r="D62" t="s">
        <v>953</v>
      </c>
      <c r="E62" t="s">
        <v>91</v>
      </c>
      <c r="H62" s="18">
        <f>VLOOKUP(E62,'PLUSGIROKONTO 2022'!E:H,4,FALSE)</f>
        <v>2</v>
      </c>
    </row>
    <row r="63" spans="1:8" x14ac:dyDescent="0.25">
      <c r="A63" s="1">
        <v>44972</v>
      </c>
      <c r="B63">
        <v>100</v>
      </c>
      <c r="C63" t="s">
        <v>9</v>
      </c>
      <c r="D63" t="s">
        <v>9</v>
      </c>
      <c r="E63" t="s">
        <v>132</v>
      </c>
      <c r="F63" s="3" t="s">
        <v>990</v>
      </c>
      <c r="G63" s="3" t="s">
        <v>991</v>
      </c>
      <c r="H63" s="18">
        <v>1</v>
      </c>
    </row>
    <row r="64" spans="1:8" x14ac:dyDescent="0.25">
      <c r="A64" s="1">
        <v>44958</v>
      </c>
      <c r="B64">
        <v>-4</v>
      </c>
      <c r="C64" t="s">
        <v>8</v>
      </c>
      <c r="D64" t="s">
        <v>8</v>
      </c>
      <c r="E64" t="s">
        <v>8</v>
      </c>
      <c r="H64" s="18"/>
    </row>
    <row r="65" spans="1:8" x14ac:dyDescent="0.25">
      <c r="A65" s="1">
        <v>44949</v>
      </c>
      <c r="B65">
        <v>150</v>
      </c>
      <c r="C65" t="s">
        <v>15</v>
      </c>
      <c r="D65" t="s">
        <v>953</v>
      </c>
      <c r="E65" t="s">
        <v>963</v>
      </c>
      <c r="H65" s="18">
        <v>2</v>
      </c>
    </row>
    <row r="66" spans="1:8" x14ac:dyDescent="0.25">
      <c r="A66" s="1">
        <v>44944</v>
      </c>
      <c r="B66">
        <v>150</v>
      </c>
      <c r="C66" t="s">
        <v>15</v>
      </c>
      <c r="D66" t="s">
        <v>953</v>
      </c>
      <c r="E66" t="s">
        <v>964</v>
      </c>
      <c r="H66" s="18">
        <v>2</v>
      </c>
    </row>
    <row r="67" spans="1:8" x14ac:dyDescent="0.25">
      <c r="A67" s="1">
        <v>44930</v>
      </c>
      <c r="B67">
        <v>-1300</v>
      </c>
      <c r="C67" t="s">
        <v>141</v>
      </c>
      <c r="D67" t="s">
        <v>141</v>
      </c>
      <c r="E67" t="s">
        <v>141</v>
      </c>
      <c r="H67" s="18"/>
    </row>
    <row r="68" spans="1:8" x14ac:dyDescent="0.25">
      <c r="A68" s="1">
        <v>44928</v>
      </c>
      <c r="B68">
        <v>-600</v>
      </c>
      <c r="C68" t="s">
        <v>8</v>
      </c>
      <c r="D68" t="s">
        <v>8</v>
      </c>
      <c r="E68" t="s">
        <v>8</v>
      </c>
      <c r="H68" s="18"/>
    </row>
  </sheetData>
  <hyperlinks>
    <hyperlink ref="G11" r:id="rId1" xr:uid="{7278D565-BD86-42E1-A507-24E2E4E91F7B}"/>
    <hyperlink ref="G17" r:id="rId2" xr:uid="{31254D4D-6984-4235-BAEF-BB4967CD743F}"/>
    <hyperlink ref="G25" r:id="rId3" xr:uid="{3FE853AA-9D54-4BCF-AA11-615B02437A37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7"/>
  <sheetViews>
    <sheetView workbookViewId="0">
      <selection activeCell="G5" sqref="G5:G118"/>
    </sheetView>
  </sheetViews>
  <sheetFormatPr defaultColWidth="8.85546875" defaultRowHeight="15" x14ac:dyDescent="0.25"/>
  <cols>
    <col min="1" max="1" width="13.7109375" bestFit="1" customWidth="1"/>
    <col min="3" max="4" width="24.140625" bestFit="1" customWidth="1"/>
    <col min="5" max="5" width="24.42578125" bestFit="1" customWidth="1"/>
    <col min="6" max="6" width="25" customWidth="1"/>
    <col min="7" max="7" width="28.8554687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10" x14ac:dyDescent="0.25">
      <c r="A2" s="1">
        <v>44915</v>
      </c>
      <c r="B2">
        <v>-593</v>
      </c>
      <c r="C2" t="s">
        <v>145</v>
      </c>
      <c r="D2" s="2" t="s">
        <v>255</v>
      </c>
      <c r="E2" t="s">
        <v>256</v>
      </c>
      <c r="F2" t="s">
        <v>257</v>
      </c>
    </row>
    <row r="3" spans="1:10" x14ac:dyDescent="0.25">
      <c r="A3" s="1">
        <v>44910</v>
      </c>
      <c r="B3">
        <v>-7434.4</v>
      </c>
      <c r="C3" t="s">
        <v>145</v>
      </c>
      <c r="D3" t="s">
        <v>146</v>
      </c>
      <c r="E3" t="s">
        <v>147</v>
      </c>
      <c r="F3" t="s">
        <v>148</v>
      </c>
    </row>
    <row r="4" spans="1:10" x14ac:dyDescent="0.25">
      <c r="A4" s="1">
        <v>44896</v>
      </c>
      <c r="B4">
        <v>-4</v>
      </c>
      <c r="C4" t="s">
        <v>8</v>
      </c>
      <c r="D4" t="s">
        <v>8</v>
      </c>
      <c r="E4">
        <v>1230313866</v>
      </c>
    </row>
    <row r="5" spans="1:10" x14ac:dyDescent="0.25">
      <c r="A5" s="1">
        <v>44893</v>
      </c>
      <c r="B5">
        <v>150</v>
      </c>
      <c r="C5" t="s">
        <v>15</v>
      </c>
      <c r="D5" t="s">
        <v>15</v>
      </c>
      <c r="E5" t="s">
        <v>149</v>
      </c>
      <c r="H5">
        <v>2</v>
      </c>
      <c r="I5" t="s">
        <v>171</v>
      </c>
    </row>
    <row r="6" spans="1:10" x14ac:dyDescent="0.25">
      <c r="A6" s="1">
        <v>44873</v>
      </c>
      <c r="B6">
        <v>100</v>
      </c>
      <c r="C6" t="s">
        <v>9</v>
      </c>
      <c r="D6" t="s">
        <v>9</v>
      </c>
      <c r="E6" t="s">
        <v>10</v>
      </c>
      <c r="F6" t="s">
        <v>172</v>
      </c>
      <c r="G6" s="2" t="s">
        <v>247</v>
      </c>
      <c r="H6">
        <v>1</v>
      </c>
      <c r="J6" t="s">
        <v>175</v>
      </c>
    </row>
    <row r="7" spans="1:10" x14ac:dyDescent="0.25">
      <c r="A7" s="1">
        <v>44872</v>
      </c>
      <c r="B7">
        <v>150</v>
      </c>
      <c r="C7" t="s">
        <v>15</v>
      </c>
      <c r="D7" t="s">
        <v>15</v>
      </c>
      <c r="E7" t="s">
        <v>150</v>
      </c>
      <c r="G7" t="s">
        <v>189</v>
      </c>
      <c r="H7">
        <v>2</v>
      </c>
    </row>
    <row r="8" spans="1:10" x14ac:dyDescent="0.25">
      <c r="A8" s="1">
        <v>44866</v>
      </c>
      <c r="B8">
        <v>-18</v>
      </c>
      <c r="C8" t="s">
        <v>8</v>
      </c>
      <c r="D8" t="s">
        <v>8</v>
      </c>
      <c r="E8">
        <v>1230313866</v>
      </c>
    </row>
    <row r="9" spans="1:10" x14ac:dyDescent="0.25">
      <c r="A9" s="1">
        <v>44859</v>
      </c>
      <c r="B9">
        <v>151</v>
      </c>
      <c r="C9" t="s">
        <v>9</v>
      </c>
      <c r="D9" t="s">
        <v>9</v>
      </c>
      <c r="E9" t="s">
        <v>10</v>
      </c>
      <c r="F9" t="s">
        <v>173</v>
      </c>
      <c r="H9">
        <v>4</v>
      </c>
      <c r="J9" t="s">
        <v>174</v>
      </c>
    </row>
    <row r="10" spans="1:10" x14ac:dyDescent="0.25">
      <c r="A10" s="1">
        <v>44851</v>
      </c>
      <c r="B10">
        <v>150</v>
      </c>
      <c r="C10" t="s">
        <v>15</v>
      </c>
      <c r="D10" t="s">
        <v>15</v>
      </c>
      <c r="E10" t="s">
        <v>151</v>
      </c>
      <c r="F10" t="s">
        <v>191</v>
      </c>
      <c r="G10" s="2" t="s">
        <v>190</v>
      </c>
      <c r="H10">
        <v>2</v>
      </c>
    </row>
    <row r="11" spans="1:10" x14ac:dyDescent="0.25">
      <c r="A11" s="1">
        <v>44848</v>
      </c>
      <c r="B11">
        <v>100</v>
      </c>
      <c r="C11" t="s">
        <v>9</v>
      </c>
      <c r="D11" t="s">
        <v>9</v>
      </c>
      <c r="E11" t="s">
        <v>10</v>
      </c>
      <c r="F11" t="s">
        <v>176</v>
      </c>
      <c r="G11" s="2" t="s">
        <v>177</v>
      </c>
      <c r="H11">
        <v>1</v>
      </c>
      <c r="I11" s="3" t="s">
        <v>178</v>
      </c>
      <c r="J11" t="s">
        <v>179</v>
      </c>
    </row>
    <row r="12" spans="1:10" x14ac:dyDescent="0.25">
      <c r="A12" s="1">
        <v>44847</v>
      </c>
      <c r="B12">
        <v>150</v>
      </c>
      <c r="C12" t="s">
        <v>152</v>
      </c>
      <c r="D12" t="s">
        <v>152</v>
      </c>
      <c r="E12" t="s">
        <v>10</v>
      </c>
      <c r="F12" t="s">
        <v>252</v>
      </c>
      <c r="G12" s="2" t="s">
        <v>251</v>
      </c>
      <c r="H12">
        <v>2</v>
      </c>
      <c r="J12" t="s">
        <v>180</v>
      </c>
    </row>
    <row r="13" spans="1:10" x14ac:dyDescent="0.25">
      <c r="A13" s="1">
        <v>44846</v>
      </c>
      <c r="B13">
        <v>100</v>
      </c>
      <c r="C13" t="s">
        <v>9</v>
      </c>
      <c r="D13" t="s">
        <v>9</v>
      </c>
      <c r="E13" t="s">
        <v>10</v>
      </c>
      <c r="F13" t="s">
        <v>182</v>
      </c>
      <c r="G13" t="s">
        <v>248</v>
      </c>
      <c r="H13">
        <v>1</v>
      </c>
      <c r="J13" t="s">
        <v>181</v>
      </c>
    </row>
    <row r="14" spans="1:10" x14ac:dyDescent="0.25">
      <c r="A14" s="1">
        <v>44845</v>
      </c>
      <c r="B14">
        <v>150</v>
      </c>
      <c r="C14" t="s">
        <v>15</v>
      </c>
      <c r="D14" t="s">
        <v>15</v>
      </c>
      <c r="E14" t="s">
        <v>153</v>
      </c>
      <c r="F14" t="s">
        <v>192</v>
      </c>
      <c r="G14" s="2" t="s">
        <v>250</v>
      </c>
      <c r="H14">
        <v>3</v>
      </c>
      <c r="I14" t="s">
        <v>193</v>
      </c>
    </row>
    <row r="15" spans="1:10" x14ac:dyDescent="0.25">
      <c r="A15" s="1">
        <v>44845</v>
      </c>
      <c r="B15">
        <v>150</v>
      </c>
      <c r="C15" t="s">
        <v>15</v>
      </c>
      <c r="D15" t="s">
        <v>15</v>
      </c>
      <c r="E15" t="s">
        <v>154</v>
      </c>
      <c r="F15" t="s">
        <v>249</v>
      </c>
      <c r="G15" t="s">
        <v>194</v>
      </c>
      <c r="H15">
        <v>2</v>
      </c>
      <c r="I15" t="s">
        <v>195</v>
      </c>
    </row>
    <row r="16" spans="1:10" x14ac:dyDescent="0.25">
      <c r="A16" s="1">
        <v>44844</v>
      </c>
      <c r="B16">
        <v>150</v>
      </c>
      <c r="C16" t="s">
        <v>9</v>
      </c>
      <c r="D16" t="s">
        <v>9</v>
      </c>
      <c r="E16" t="s">
        <v>10</v>
      </c>
      <c r="F16" t="s">
        <v>183</v>
      </c>
      <c r="G16" s="2" t="s">
        <v>184</v>
      </c>
      <c r="H16">
        <v>2</v>
      </c>
      <c r="J16" t="s">
        <v>185</v>
      </c>
    </row>
    <row r="17" spans="1:10" x14ac:dyDescent="0.25">
      <c r="A17" s="1">
        <v>44844</v>
      </c>
      <c r="B17">
        <v>150</v>
      </c>
      <c r="C17" t="s">
        <v>15</v>
      </c>
      <c r="D17" t="s">
        <v>15</v>
      </c>
      <c r="E17" t="s">
        <v>155</v>
      </c>
      <c r="F17" t="s">
        <v>196</v>
      </c>
      <c r="H17">
        <v>2</v>
      </c>
      <c r="I17" t="s">
        <v>197</v>
      </c>
    </row>
    <row r="18" spans="1:10" x14ac:dyDescent="0.25">
      <c r="A18" s="1">
        <v>44844</v>
      </c>
      <c r="B18">
        <v>150</v>
      </c>
      <c r="C18" t="s">
        <v>15</v>
      </c>
      <c r="D18" t="s">
        <v>15</v>
      </c>
      <c r="E18" t="s">
        <v>156</v>
      </c>
      <c r="G18" t="s">
        <v>198</v>
      </c>
      <c r="H18">
        <v>2</v>
      </c>
      <c r="I18" t="s">
        <v>199</v>
      </c>
    </row>
    <row r="19" spans="1:10" x14ac:dyDescent="0.25">
      <c r="A19" s="1">
        <v>44841</v>
      </c>
      <c r="B19">
        <v>100</v>
      </c>
      <c r="C19" t="s">
        <v>15</v>
      </c>
      <c r="D19" t="s">
        <v>15</v>
      </c>
      <c r="E19" t="s">
        <v>37</v>
      </c>
      <c r="F19" t="s">
        <v>201</v>
      </c>
      <c r="G19" t="s">
        <v>38</v>
      </c>
      <c r="H19">
        <v>1</v>
      </c>
      <c r="I19" t="s">
        <v>200</v>
      </c>
    </row>
    <row r="20" spans="1:10" x14ac:dyDescent="0.25">
      <c r="A20" s="1">
        <v>44841</v>
      </c>
      <c r="B20">
        <v>150</v>
      </c>
      <c r="C20" t="s">
        <v>15</v>
      </c>
      <c r="D20" t="s">
        <v>15</v>
      </c>
      <c r="E20" t="s">
        <v>157</v>
      </c>
      <c r="G20" s="2" t="s">
        <v>202</v>
      </c>
      <c r="H20">
        <v>2</v>
      </c>
      <c r="I20" t="s">
        <v>204</v>
      </c>
    </row>
    <row r="21" spans="1:10" x14ac:dyDescent="0.25">
      <c r="A21" s="1">
        <v>44839</v>
      </c>
      <c r="B21">
        <v>150</v>
      </c>
      <c r="C21" t="s">
        <v>9</v>
      </c>
      <c r="D21" t="s">
        <v>9</v>
      </c>
      <c r="E21" t="s">
        <v>10</v>
      </c>
      <c r="F21" t="s">
        <v>186</v>
      </c>
      <c r="G21" s="3" t="s">
        <v>187</v>
      </c>
      <c r="H21">
        <v>2</v>
      </c>
      <c r="J21" t="s">
        <v>188</v>
      </c>
    </row>
    <row r="22" spans="1:10" x14ac:dyDescent="0.25">
      <c r="A22" s="1">
        <v>44838</v>
      </c>
      <c r="B22">
        <v>150</v>
      </c>
      <c r="C22" t="s">
        <v>15</v>
      </c>
      <c r="D22" t="s">
        <v>15</v>
      </c>
      <c r="E22" t="s">
        <v>158</v>
      </c>
      <c r="F22" t="s">
        <v>206</v>
      </c>
      <c r="G22" t="s">
        <v>205</v>
      </c>
      <c r="H22">
        <v>2</v>
      </c>
      <c r="I22" t="s">
        <v>207</v>
      </c>
    </row>
    <row r="23" spans="1:10" x14ac:dyDescent="0.25">
      <c r="A23" s="1">
        <v>44837</v>
      </c>
      <c r="B23">
        <v>-30</v>
      </c>
      <c r="C23" t="s">
        <v>8</v>
      </c>
      <c r="D23" t="s">
        <v>8</v>
      </c>
      <c r="E23">
        <v>1230313866</v>
      </c>
    </row>
    <row r="24" spans="1:10" x14ac:dyDescent="0.25">
      <c r="A24" s="1">
        <v>44837</v>
      </c>
      <c r="B24">
        <v>150</v>
      </c>
      <c r="C24" t="s">
        <v>15</v>
      </c>
      <c r="D24" t="s">
        <v>15</v>
      </c>
      <c r="E24" t="s">
        <v>159</v>
      </c>
      <c r="F24" t="s">
        <v>208</v>
      </c>
      <c r="H24">
        <v>2</v>
      </c>
      <c r="I24" t="s">
        <v>209</v>
      </c>
    </row>
    <row r="25" spans="1:10" x14ac:dyDescent="0.25">
      <c r="A25" s="1">
        <v>44834</v>
      </c>
      <c r="B25">
        <v>100</v>
      </c>
      <c r="C25" t="s">
        <v>15</v>
      </c>
      <c r="D25" t="s">
        <v>15</v>
      </c>
      <c r="E25" t="s">
        <v>160</v>
      </c>
      <c r="F25" t="s">
        <v>211</v>
      </c>
      <c r="G25" t="s">
        <v>210</v>
      </c>
      <c r="H25">
        <v>1</v>
      </c>
      <c r="I25" t="s">
        <v>212</v>
      </c>
    </row>
    <row r="26" spans="1:10" x14ac:dyDescent="0.25">
      <c r="A26" s="1">
        <v>44834</v>
      </c>
      <c r="B26">
        <v>150</v>
      </c>
      <c r="C26" t="s">
        <v>15</v>
      </c>
      <c r="D26" t="s">
        <v>15</v>
      </c>
      <c r="E26" t="s">
        <v>161</v>
      </c>
      <c r="F26" t="s">
        <v>215</v>
      </c>
      <c r="G26" t="s">
        <v>213</v>
      </c>
      <c r="H26">
        <v>2</v>
      </c>
      <c r="I26" t="s">
        <v>214</v>
      </c>
    </row>
    <row r="27" spans="1:10" x14ac:dyDescent="0.25">
      <c r="A27" s="1">
        <v>44833</v>
      </c>
      <c r="B27">
        <v>100</v>
      </c>
      <c r="C27" t="s">
        <v>15</v>
      </c>
      <c r="D27" t="s">
        <v>15</v>
      </c>
      <c r="E27" t="s">
        <v>162</v>
      </c>
      <c r="G27" t="s">
        <v>203</v>
      </c>
      <c r="H27">
        <v>1</v>
      </c>
      <c r="I27" t="s">
        <v>216</v>
      </c>
    </row>
    <row r="28" spans="1:10" x14ac:dyDescent="0.25">
      <c r="A28" s="1">
        <v>44833</v>
      </c>
      <c r="B28">
        <v>100</v>
      </c>
      <c r="C28" t="s">
        <v>15</v>
      </c>
      <c r="D28" t="s">
        <v>15</v>
      </c>
      <c r="E28" t="s">
        <v>82</v>
      </c>
      <c r="F28" t="s">
        <v>217</v>
      </c>
      <c r="H28">
        <v>1</v>
      </c>
    </row>
    <row r="29" spans="1:10" x14ac:dyDescent="0.25">
      <c r="A29" s="1">
        <v>44833</v>
      </c>
      <c r="B29">
        <v>100</v>
      </c>
      <c r="C29" t="s">
        <v>15</v>
      </c>
      <c r="D29" t="s">
        <v>15</v>
      </c>
      <c r="E29" t="s">
        <v>163</v>
      </c>
      <c r="F29" t="s">
        <v>219</v>
      </c>
      <c r="G29" t="s">
        <v>218</v>
      </c>
      <c r="H29">
        <v>1</v>
      </c>
      <c r="I29" t="s">
        <v>220</v>
      </c>
    </row>
    <row r="30" spans="1:10" x14ac:dyDescent="0.25">
      <c r="A30" s="1">
        <v>44833</v>
      </c>
      <c r="B30">
        <v>100</v>
      </c>
      <c r="C30" t="s">
        <v>15</v>
      </c>
      <c r="D30" t="s">
        <v>15</v>
      </c>
      <c r="E30" t="s">
        <v>164</v>
      </c>
      <c r="G30" t="s">
        <v>221</v>
      </c>
      <c r="H30">
        <v>1</v>
      </c>
      <c r="I30" t="s">
        <v>222</v>
      </c>
    </row>
    <row r="31" spans="1:10" x14ac:dyDescent="0.25">
      <c r="A31" s="1">
        <v>44833</v>
      </c>
      <c r="B31">
        <v>150</v>
      </c>
      <c r="C31" t="s">
        <v>15</v>
      </c>
      <c r="D31" t="s">
        <v>15</v>
      </c>
      <c r="E31" t="s">
        <v>101</v>
      </c>
      <c r="F31" t="s">
        <v>224</v>
      </c>
      <c r="G31" t="s">
        <v>223</v>
      </c>
      <c r="H31">
        <v>3</v>
      </c>
      <c r="I31" t="s">
        <v>225</v>
      </c>
    </row>
    <row r="32" spans="1:10" x14ac:dyDescent="0.25">
      <c r="A32" s="1">
        <v>44833</v>
      </c>
      <c r="B32">
        <v>150</v>
      </c>
      <c r="C32" t="s">
        <v>15</v>
      </c>
      <c r="D32" t="s">
        <v>15</v>
      </c>
      <c r="E32" t="s">
        <v>226</v>
      </c>
      <c r="F32" t="s">
        <v>227</v>
      </c>
      <c r="H32">
        <v>2</v>
      </c>
      <c r="I32" t="s">
        <v>228</v>
      </c>
    </row>
    <row r="33" spans="1:9" x14ac:dyDescent="0.25">
      <c r="A33" s="1">
        <v>44832</v>
      </c>
      <c r="B33">
        <v>100</v>
      </c>
      <c r="C33" t="s">
        <v>15</v>
      </c>
      <c r="D33" t="s">
        <v>15</v>
      </c>
      <c r="E33" t="s">
        <v>165</v>
      </c>
      <c r="F33" t="s">
        <v>230</v>
      </c>
      <c r="G33" t="s">
        <v>229</v>
      </c>
      <c r="H33">
        <v>1</v>
      </c>
      <c r="I33" t="s">
        <v>231</v>
      </c>
    </row>
    <row r="34" spans="1:9" x14ac:dyDescent="0.25">
      <c r="A34" s="1">
        <v>44832</v>
      </c>
      <c r="B34">
        <v>100</v>
      </c>
      <c r="C34" t="s">
        <v>15</v>
      </c>
      <c r="D34" t="s">
        <v>15</v>
      </c>
      <c r="E34" t="s">
        <v>166</v>
      </c>
      <c r="F34" t="s">
        <v>233</v>
      </c>
      <c r="G34" t="s">
        <v>232</v>
      </c>
      <c r="H34">
        <v>1</v>
      </c>
      <c r="I34" t="s">
        <v>234</v>
      </c>
    </row>
    <row r="35" spans="1:9" x14ac:dyDescent="0.25">
      <c r="A35" s="1">
        <v>44832</v>
      </c>
      <c r="B35">
        <v>100</v>
      </c>
      <c r="C35" t="s">
        <v>15</v>
      </c>
      <c r="D35" t="s">
        <v>15</v>
      </c>
      <c r="E35" t="s">
        <v>167</v>
      </c>
      <c r="F35" t="s">
        <v>236</v>
      </c>
      <c r="G35" t="s">
        <v>235</v>
      </c>
      <c r="H35">
        <v>1</v>
      </c>
      <c r="I35" t="s">
        <v>237</v>
      </c>
    </row>
    <row r="36" spans="1:9" x14ac:dyDescent="0.25">
      <c r="A36" s="1">
        <v>44832</v>
      </c>
      <c r="B36">
        <v>100</v>
      </c>
      <c r="C36" t="s">
        <v>15</v>
      </c>
      <c r="D36" t="s">
        <v>15</v>
      </c>
      <c r="E36" t="s">
        <v>168</v>
      </c>
      <c r="G36" s="2" t="s">
        <v>238</v>
      </c>
      <c r="H36">
        <v>1</v>
      </c>
      <c r="I36" t="s">
        <v>239</v>
      </c>
    </row>
    <row r="37" spans="1:9" x14ac:dyDescent="0.25">
      <c r="A37" s="1">
        <v>44832</v>
      </c>
      <c r="B37">
        <v>150</v>
      </c>
      <c r="C37" t="s">
        <v>15</v>
      </c>
      <c r="D37" t="s">
        <v>15</v>
      </c>
      <c r="E37" t="s">
        <v>169</v>
      </c>
      <c r="F37" t="s">
        <v>240</v>
      </c>
      <c r="H37">
        <v>2</v>
      </c>
      <c r="I37" t="s">
        <v>241</v>
      </c>
    </row>
    <row r="38" spans="1:9" x14ac:dyDescent="0.25">
      <c r="A38" s="1">
        <v>44832</v>
      </c>
      <c r="B38">
        <v>150</v>
      </c>
      <c r="C38" t="s">
        <v>15</v>
      </c>
      <c r="D38" t="s">
        <v>15</v>
      </c>
      <c r="E38" t="s">
        <v>170</v>
      </c>
      <c r="F38" t="s">
        <v>242</v>
      </c>
      <c r="H38">
        <v>2</v>
      </c>
      <c r="I38" t="s">
        <v>243</v>
      </c>
    </row>
    <row r="39" spans="1:9" x14ac:dyDescent="0.25">
      <c r="A39" s="1">
        <v>44832</v>
      </c>
      <c r="B39">
        <v>150</v>
      </c>
      <c r="C39" t="s">
        <v>15</v>
      </c>
      <c r="D39" t="s">
        <v>15</v>
      </c>
      <c r="E39" t="s">
        <v>69</v>
      </c>
      <c r="F39" t="s">
        <v>245</v>
      </c>
      <c r="G39" s="2" t="s">
        <v>244</v>
      </c>
      <c r="H39">
        <v>2</v>
      </c>
      <c r="I39" t="s">
        <v>246</v>
      </c>
    </row>
    <row r="40" spans="1:9" x14ac:dyDescent="0.25">
      <c r="A40" s="1">
        <v>44774</v>
      </c>
      <c r="B40">
        <v>-2</v>
      </c>
      <c r="C40" t="s">
        <v>8</v>
      </c>
      <c r="D40" t="s">
        <v>8</v>
      </c>
      <c r="E40">
        <v>1230313866</v>
      </c>
    </row>
    <row r="41" spans="1:9" x14ac:dyDescent="0.25">
      <c r="A41" s="1">
        <v>44770</v>
      </c>
      <c r="B41">
        <v>150</v>
      </c>
      <c r="C41" t="s">
        <v>9</v>
      </c>
      <c r="D41" t="s">
        <v>9</v>
      </c>
      <c r="E41" t="s">
        <v>10</v>
      </c>
      <c r="F41" t="s">
        <v>11</v>
      </c>
      <c r="G41" t="s">
        <v>12</v>
      </c>
      <c r="H41">
        <v>2</v>
      </c>
    </row>
    <row r="42" spans="1:9" x14ac:dyDescent="0.25">
      <c r="A42" s="1">
        <v>44755</v>
      </c>
      <c r="B42">
        <v>100</v>
      </c>
      <c r="C42" t="s">
        <v>9</v>
      </c>
      <c r="D42" t="s">
        <v>9</v>
      </c>
      <c r="E42" t="s">
        <v>10</v>
      </c>
      <c r="F42" t="s">
        <v>13</v>
      </c>
      <c r="G42" t="s">
        <v>14</v>
      </c>
      <c r="H42">
        <v>1</v>
      </c>
    </row>
    <row r="43" spans="1:9" x14ac:dyDescent="0.25">
      <c r="A43" s="1">
        <v>44750</v>
      </c>
      <c r="B43">
        <v>150</v>
      </c>
      <c r="C43" t="s">
        <v>15</v>
      </c>
      <c r="D43" t="s">
        <v>15</v>
      </c>
      <c r="E43" t="s">
        <v>16</v>
      </c>
      <c r="F43" t="s">
        <v>17</v>
      </c>
      <c r="H43">
        <v>2</v>
      </c>
    </row>
    <row r="44" spans="1:9" x14ac:dyDescent="0.25">
      <c r="A44" s="1">
        <v>44749</v>
      </c>
      <c r="B44">
        <v>150</v>
      </c>
      <c r="C44" t="s">
        <v>9</v>
      </c>
      <c r="D44" t="s">
        <v>9</v>
      </c>
      <c r="E44" t="s">
        <v>10</v>
      </c>
      <c r="F44" t="s">
        <v>18</v>
      </c>
      <c r="G44" t="s">
        <v>19</v>
      </c>
      <c r="H44">
        <v>2</v>
      </c>
    </row>
    <row r="45" spans="1:9" x14ac:dyDescent="0.25">
      <c r="A45" s="1">
        <v>44746</v>
      </c>
      <c r="B45">
        <v>150</v>
      </c>
      <c r="C45" t="s">
        <v>9</v>
      </c>
      <c r="D45" t="s">
        <v>9</v>
      </c>
      <c r="E45" t="s">
        <v>10</v>
      </c>
      <c r="F45" t="s">
        <v>20</v>
      </c>
      <c r="G45" t="s">
        <v>21</v>
      </c>
      <c r="H45">
        <v>2</v>
      </c>
    </row>
    <row r="46" spans="1:9" x14ac:dyDescent="0.25">
      <c r="A46" s="1">
        <v>44743</v>
      </c>
      <c r="B46">
        <v>-84</v>
      </c>
      <c r="C46" t="s">
        <v>8</v>
      </c>
      <c r="D46" t="s">
        <v>8</v>
      </c>
      <c r="E46">
        <v>1230313866</v>
      </c>
    </row>
    <row r="47" spans="1:9" x14ac:dyDescent="0.25">
      <c r="A47" s="1">
        <v>44740</v>
      </c>
      <c r="B47">
        <v>100</v>
      </c>
      <c r="C47" t="s">
        <v>9</v>
      </c>
      <c r="D47" t="s">
        <v>9</v>
      </c>
      <c r="E47" t="s">
        <v>10</v>
      </c>
      <c r="F47" t="s">
        <v>22</v>
      </c>
      <c r="H47">
        <v>1</v>
      </c>
    </row>
    <row r="48" spans="1:9" x14ac:dyDescent="0.25">
      <c r="A48" s="1">
        <v>44739</v>
      </c>
      <c r="B48">
        <v>150</v>
      </c>
      <c r="C48" t="s">
        <v>9</v>
      </c>
      <c r="D48" t="s">
        <v>9</v>
      </c>
      <c r="E48" t="s">
        <v>10</v>
      </c>
      <c r="F48" t="s">
        <v>23</v>
      </c>
      <c r="G48" t="s">
        <v>24</v>
      </c>
      <c r="H48">
        <v>2</v>
      </c>
    </row>
    <row r="49" spans="1:8" x14ac:dyDescent="0.25">
      <c r="A49" s="1">
        <v>44734</v>
      </c>
      <c r="B49">
        <v>100</v>
      </c>
      <c r="C49" t="s">
        <v>15</v>
      </c>
      <c r="D49" t="s">
        <v>15</v>
      </c>
      <c r="E49" t="s">
        <v>25</v>
      </c>
      <c r="G49" t="s">
        <v>26</v>
      </c>
      <c r="H49">
        <v>1</v>
      </c>
    </row>
    <row r="50" spans="1:8" x14ac:dyDescent="0.25">
      <c r="A50" s="1">
        <v>44733</v>
      </c>
      <c r="B50">
        <v>100</v>
      </c>
      <c r="C50" t="s">
        <v>15</v>
      </c>
      <c r="D50" t="s">
        <v>15</v>
      </c>
      <c r="E50" t="s">
        <v>27</v>
      </c>
      <c r="H50">
        <v>1</v>
      </c>
    </row>
    <row r="51" spans="1:8" x14ac:dyDescent="0.25">
      <c r="A51" s="1">
        <v>44733</v>
      </c>
      <c r="B51">
        <v>100</v>
      </c>
      <c r="C51" t="s">
        <v>15</v>
      </c>
      <c r="D51" t="s">
        <v>15</v>
      </c>
      <c r="E51" t="s">
        <v>28</v>
      </c>
      <c r="H51">
        <v>1</v>
      </c>
    </row>
    <row r="52" spans="1:8" x14ac:dyDescent="0.25">
      <c r="A52" s="1">
        <v>44733</v>
      </c>
      <c r="B52">
        <v>400</v>
      </c>
      <c r="C52" t="s">
        <v>9</v>
      </c>
      <c r="D52" t="s">
        <v>9</v>
      </c>
      <c r="E52" t="s">
        <v>10</v>
      </c>
      <c r="F52" t="s">
        <v>29</v>
      </c>
      <c r="G52" t="s">
        <v>30</v>
      </c>
      <c r="H52">
        <v>1</v>
      </c>
    </row>
    <row r="53" spans="1:8" x14ac:dyDescent="0.25">
      <c r="A53" s="1">
        <v>44733</v>
      </c>
      <c r="F53" t="s">
        <v>31</v>
      </c>
      <c r="G53" t="s">
        <v>32</v>
      </c>
      <c r="H53">
        <v>1</v>
      </c>
    </row>
    <row r="54" spans="1:8" x14ac:dyDescent="0.25">
      <c r="A54" s="1">
        <v>44733</v>
      </c>
      <c r="F54" t="s">
        <v>33</v>
      </c>
      <c r="G54" t="s">
        <v>34</v>
      </c>
      <c r="H54">
        <v>1</v>
      </c>
    </row>
    <row r="55" spans="1:8" x14ac:dyDescent="0.25">
      <c r="A55" s="1">
        <v>44733</v>
      </c>
      <c r="F55" t="s">
        <v>35</v>
      </c>
      <c r="G55" t="s">
        <v>36</v>
      </c>
      <c r="H55">
        <v>1</v>
      </c>
    </row>
    <row r="56" spans="1:8" x14ac:dyDescent="0.25">
      <c r="A56" s="1">
        <v>44732</v>
      </c>
      <c r="B56">
        <v>100</v>
      </c>
      <c r="C56" t="s">
        <v>15</v>
      </c>
      <c r="D56" t="s">
        <v>15</v>
      </c>
      <c r="E56" t="s">
        <v>37</v>
      </c>
      <c r="G56" t="s">
        <v>38</v>
      </c>
      <c r="H56">
        <v>1</v>
      </c>
    </row>
    <row r="57" spans="1:8" x14ac:dyDescent="0.25">
      <c r="A57" s="1">
        <v>44732</v>
      </c>
      <c r="B57">
        <v>100</v>
      </c>
      <c r="C57" t="s">
        <v>15</v>
      </c>
      <c r="D57" t="s">
        <v>15</v>
      </c>
      <c r="E57" t="s">
        <v>39</v>
      </c>
      <c r="H57">
        <v>1</v>
      </c>
    </row>
    <row r="58" spans="1:8" x14ac:dyDescent="0.25">
      <c r="A58" s="1">
        <v>44732</v>
      </c>
      <c r="B58">
        <v>100</v>
      </c>
      <c r="C58" t="s">
        <v>15</v>
      </c>
      <c r="D58" t="s">
        <v>15</v>
      </c>
      <c r="E58" t="s">
        <v>40</v>
      </c>
      <c r="G58" t="s">
        <v>41</v>
      </c>
      <c r="H58">
        <v>1</v>
      </c>
    </row>
    <row r="59" spans="1:8" x14ac:dyDescent="0.25">
      <c r="A59" s="1">
        <v>44732</v>
      </c>
      <c r="B59">
        <v>100</v>
      </c>
      <c r="C59" t="s">
        <v>15</v>
      </c>
      <c r="D59" t="s">
        <v>15</v>
      </c>
      <c r="E59" t="s">
        <v>42</v>
      </c>
      <c r="H59">
        <v>1</v>
      </c>
    </row>
    <row r="60" spans="1:8" x14ac:dyDescent="0.25">
      <c r="A60" s="1">
        <v>44732</v>
      </c>
      <c r="B60">
        <v>100</v>
      </c>
      <c r="C60" t="s">
        <v>15</v>
      </c>
      <c r="D60" t="s">
        <v>15</v>
      </c>
      <c r="E60" t="s">
        <v>43</v>
      </c>
      <c r="G60" t="s">
        <v>44</v>
      </c>
      <c r="H60">
        <v>1</v>
      </c>
    </row>
    <row r="61" spans="1:8" x14ac:dyDescent="0.25">
      <c r="A61" s="1">
        <v>44732</v>
      </c>
      <c r="B61">
        <v>100</v>
      </c>
      <c r="C61" t="s">
        <v>15</v>
      </c>
      <c r="D61" t="s">
        <v>15</v>
      </c>
      <c r="E61" t="s">
        <v>45</v>
      </c>
      <c r="G61" t="s">
        <v>46</v>
      </c>
      <c r="H61">
        <v>1</v>
      </c>
    </row>
    <row r="62" spans="1:8" x14ac:dyDescent="0.25">
      <c r="A62" s="1">
        <v>44732</v>
      </c>
      <c r="B62">
        <v>100</v>
      </c>
      <c r="C62" t="s">
        <v>15</v>
      </c>
      <c r="D62" t="s">
        <v>15</v>
      </c>
      <c r="E62" t="s">
        <v>47</v>
      </c>
      <c r="F62" t="s">
        <v>48</v>
      </c>
      <c r="H62">
        <v>1</v>
      </c>
    </row>
    <row r="63" spans="1:8" x14ac:dyDescent="0.25">
      <c r="A63" s="1">
        <v>44732</v>
      </c>
      <c r="B63">
        <v>100</v>
      </c>
      <c r="C63" t="s">
        <v>15</v>
      </c>
      <c r="D63" t="s">
        <v>15</v>
      </c>
      <c r="E63" t="s">
        <v>49</v>
      </c>
      <c r="H63">
        <v>1</v>
      </c>
    </row>
    <row r="64" spans="1:8" x14ac:dyDescent="0.25">
      <c r="A64" s="1">
        <v>44732</v>
      </c>
      <c r="B64">
        <v>100</v>
      </c>
      <c r="C64" t="s">
        <v>15</v>
      </c>
      <c r="D64" t="s">
        <v>15</v>
      </c>
      <c r="E64" t="s">
        <v>50</v>
      </c>
      <c r="G64" t="s">
        <v>51</v>
      </c>
      <c r="H64">
        <v>1</v>
      </c>
    </row>
    <row r="65" spans="1:8" x14ac:dyDescent="0.25">
      <c r="A65" s="1">
        <v>44732</v>
      </c>
      <c r="B65">
        <v>100</v>
      </c>
      <c r="C65" t="s">
        <v>15</v>
      </c>
      <c r="D65" t="s">
        <v>15</v>
      </c>
      <c r="E65" t="s">
        <v>52</v>
      </c>
      <c r="G65" t="s">
        <v>53</v>
      </c>
      <c r="H65">
        <v>1</v>
      </c>
    </row>
    <row r="66" spans="1:8" x14ac:dyDescent="0.25">
      <c r="A66" s="1">
        <v>44732</v>
      </c>
      <c r="B66">
        <v>100</v>
      </c>
      <c r="C66" t="s">
        <v>15</v>
      </c>
      <c r="D66" t="s">
        <v>15</v>
      </c>
      <c r="E66" t="s">
        <v>54</v>
      </c>
      <c r="F66" t="s">
        <v>55</v>
      </c>
      <c r="G66" t="s">
        <v>56</v>
      </c>
      <c r="H66">
        <v>1</v>
      </c>
    </row>
    <row r="67" spans="1:8" x14ac:dyDescent="0.25">
      <c r="A67" s="1">
        <v>44732</v>
      </c>
      <c r="B67">
        <v>100</v>
      </c>
      <c r="C67" t="s">
        <v>15</v>
      </c>
      <c r="D67" t="s">
        <v>15</v>
      </c>
      <c r="E67" t="s">
        <v>57</v>
      </c>
      <c r="G67" t="s">
        <v>58</v>
      </c>
      <c r="H67">
        <v>1</v>
      </c>
    </row>
    <row r="68" spans="1:8" x14ac:dyDescent="0.25">
      <c r="A68" s="1">
        <v>44732</v>
      </c>
      <c r="B68">
        <v>100</v>
      </c>
      <c r="C68" t="s">
        <v>15</v>
      </c>
      <c r="D68" t="s">
        <v>15</v>
      </c>
      <c r="E68" t="s">
        <v>59</v>
      </c>
      <c r="H68">
        <v>1</v>
      </c>
    </row>
    <row r="69" spans="1:8" x14ac:dyDescent="0.25">
      <c r="A69" s="1">
        <v>44732</v>
      </c>
      <c r="B69">
        <v>100</v>
      </c>
      <c r="C69" t="s">
        <v>15</v>
      </c>
      <c r="D69" t="s">
        <v>15</v>
      </c>
      <c r="E69" t="s">
        <v>60</v>
      </c>
      <c r="G69" t="s">
        <v>61</v>
      </c>
      <c r="H69">
        <v>1</v>
      </c>
    </row>
    <row r="70" spans="1:8" x14ac:dyDescent="0.25">
      <c r="A70" s="1">
        <v>44732</v>
      </c>
      <c r="B70">
        <v>100</v>
      </c>
      <c r="C70" t="s">
        <v>15</v>
      </c>
      <c r="D70" t="s">
        <v>15</v>
      </c>
      <c r="E70" t="s">
        <v>62</v>
      </c>
      <c r="F70" t="s">
        <v>63</v>
      </c>
      <c r="G70" t="s">
        <v>64</v>
      </c>
      <c r="H70">
        <v>1</v>
      </c>
    </row>
    <row r="71" spans="1:8" x14ac:dyDescent="0.25">
      <c r="A71" s="1">
        <v>44732</v>
      </c>
      <c r="B71">
        <v>100</v>
      </c>
      <c r="C71" t="s">
        <v>15</v>
      </c>
      <c r="D71" t="s">
        <v>15</v>
      </c>
      <c r="E71" t="s">
        <v>62</v>
      </c>
      <c r="G71" t="s">
        <v>65</v>
      </c>
      <c r="H71">
        <v>1</v>
      </c>
    </row>
    <row r="72" spans="1:8" x14ac:dyDescent="0.25">
      <c r="A72" s="1">
        <v>44732</v>
      </c>
      <c r="B72">
        <v>150</v>
      </c>
      <c r="C72" t="s">
        <v>15</v>
      </c>
      <c r="D72" t="s">
        <v>15</v>
      </c>
      <c r="E72" t="s">
        <v>66</v>
      </c>
      <c r="G72" t="s">
        <v>67</v>
      </c>
      <c r="H72">
        <v>2</v>
      </c>
    </row>
    <row r="73" spans="1:8" x14ac:dyDescent="0.25">
      <c r="A73" s="1">
        <v>44732</v>
      </c>
      <c r="B73">
        <v>150</v>
      </c>
      <c r="C73" t="s">
        <v>15</v>
      </c>
      <c r="D73" t="s">
        <v>15</v>
      </c>
      <c r="E73" t="s">
        <v>68</v>
      </c>
      <c r="F73" t="s">
        <v>253</v>
      </c>
      <c r="G73" s="2" t="s">
        <v>254</v>
      </c>
      <c r="H73">
        <v>4</v>
      </c>
    </row>
    <row r="74" spans="1:8" x14ac:dyDescent="0.25">
      <c r="A74" s="1">
        <v>44732</v>
      </c>
      <c r="B74">
        <v>150</v>
      </c>
      <c r="C74" t="s">
        <v>15</v>
      </c>
      <c r="D74" t="s">
        <v>15</v>
      </c>
      <c r="E74" t="s">
        <v>69</v>
      </c>
      <c r="F74" t="s">
        <v>70</v>
      </c>
      <c r="G74" t="s">
        <v>71</v>
      </c>
      <c r="H74">
        <v>2</v>
      </c>
    </row>
    <row r="75" spans="1:8" x14ac:dyDescent="0.25">
      <c r="A75" s="1">
        <v>44732</v>
      </c>
      <c r="B75">
        <v>150</v>
      </c>
      <c r="C75" t="s">
        <v>15</v>
      </c>
      <c r="D75" t="s">
        <v>15</v>
      </c>
      <c r="E75" t="s">
        <v>72</v>
      </c>
      <c r="G75" t="s">
        <v>73</v>
      </c>
      <c r="H75">
        <v>2</v>
      </c>
    </row>
    <row r="76" spans="1:8" x14ac:dyDescent="0.25">
      <c r="A76" s="1">
        <v>44732</v>
      </c>
      <c r="B76">
        <v>150</v>
      </c>
      <c r="C76" t="s">
        <v>15</v>
      </c>
      <c r="D76" t="s">
        <v>15</v>
      </c>
      <c r="E76" t="s">
        <v>74</v>
      </c>
      <c r="F76" t="s">
        <v>75</v>
      </c>
      <c r="G76" t="s">
        <v>76</v>
      </c>
      <c r="H76">
        <v>2</v>
      </c>
    </row>
    <row r="77" spans="1:8" x14ac:dyDescent="0.25">
      <c r="A77" s="1">
        <v>44732</v>
      </c>
      <c r="B77">
        <v>150</v>
      </c>
      <c r="C77" t="s">
        <v>15</v>
      </c>
      <c r="D77" t="s">
        <v>15</v>
      </c>
      <c r="E77" t="s">
        <v>77</v>
      </c>
      <c r="H77">
        <v>2</v>
      </c>
    </row>
    <row r="78" spans="1:8" x14ac:dyDescent="0.25">
      <c r="A78" s="1">
        <v>44732</v>
      </c>
      <c r="B78">
        <v>150</v>
      </c>
      <c r="C78" t="s">
        <v>15</v>
      </c>
      <c r="D78" t="s">
        <v>15</v>
      </c>
      <c r="E78" t="s">
        <v>78</v>
      </c>
      <c r="F78" t="s">
        <v>79</v>
      </c>
      <c r="H78">
        <v>2</v>
      </c>
    </row>
    <row r="79" spans="1:8" x14ac:dyDescent="0.25">
      <c r="A79" s="1">
        <v>44732</v>
      </c>
      <c r="B79">
        <v>150</v>
      </c>
      <c r="C79" t="s">
        <v>15</v>
      </c>
      <c r="D79" t="s">
        <v>15</v>
      </c>
      <c r="E79" t="s">
        <v>80</v>
      </c>
      <c r="G79" t="s">
        <v>81</v>
      </c>
      <c r="H79">
        <v>2</v>
      </c>
    </row>
    <row r="80" spans="1:8" x14ac:dyDescent="0.25">
      <c r="A80" s="1">
        <v>44732</v>
      </c>
      <c r="B80">
        <v>150</v>
      </c>
      <c r="C80" t="s">
        <v>15</v>
      </c>
      <c r="D80" t="s">
        <v>15</v>
      </c>
      <c r="E80" t="s">
        <v>82</v>
      </c>
      <c r="F80" t="s">
        <v>83</v>
      </c>
      <c r="H80">
        <v>2</v>
      </c>
    </row>
    <row r="81" spans="1:8" x14ac:dyDescent="0.25">
      <c r="A81" s="1">
        <v>44732</v>
      </c>
      <c r="B81">
        <v>150</v>
      </c>
      <c r="C81" t="s">
        <v>15</v>
      </c>
      <c r="D81" t="s">
        <v>15</v>
      </c>
      <c r="E81" t="s">
        <v>84</v>
      </c>
      <c r="G81" t="s">
        <v>85</v>
      </c>
      <c r="H81">
        <v>2</v>
      </c>
    </row>
    <row r="82" spans="1:8" x14ac:dyDescent="0.25">
      <c r="A82" s="1">
        <v>44732</v>
      </c>
      <c r="B82">
        <v>150</v>
      </c>
      <c r="C82" t="s">
        <v>15</v>
      </c>
      <c r="D82" t="s">
        <v>15</v>
      </c>
      <c r="E82" t="s">
        <v>86</v>
      </c>
      <c r="F82" t="s">
        <v>87</v>
      </c>
      <c r="G82" t="s">
        <v>88</v>
      </c>
      <c r="H82">
        <v>2</v>
      </c>
    </row>
    <row r="83" spans="1:8" x14ac:dyDescent="0.25">
      <c r="A83" s="1">
        <v>44732</v>
      </c>
      <c r="B83">
        <v>150</v>
      </c>
      <c r="C83" t="s">
        <v>15</v>
      </c>
      <c r="D83" t="s">
        <v>15</v>
      </c>
      <c r="E83" t="s">
        <v>82</v>
      </c>
      <c r="F83" t="s">
        <v>83</v>
      </c>
      <c r="H83">
        <v>2</v>
      </c>
    </row>
    <row r="84" spans="1:8" x14ac:dyDescent="0.25">
      <c r="A84" s="1">
        <v>44732</v>
      </c>
      <c r="B84">
        <v>150</v>
      </c>
      <c r="C84" t="s">
        <v>15</v>
      </c>
      <c r="D84" t="s">
        <v>15</v>
      </c>
      <c r="E84" t="s">
        <v>89</v>
      </c>
      <c r="F84" t="s">
        <v>90</v>
      </c>
      <c r="H84">
        <v>2</v>
      </c>
    </row>
    <row r="85" spans="1:8" x14ac:dyDescent="0.25">
      <c r="A85" s="1">
        <v>44732</v>
      </c>
      <c r="B85">
        <v>150</v>
      </c>
      <c r="C85" t="s">
        <v>15</v>
      </c>
      <c r="D85" t="s">
        <v>15</v>
      </c>
      <c r="E85" t="s">
        <v>91</v>
      </c>
      <c r="F85" t="s">
        <v>92</v>
      </c>
      <c r="G85" t="s">
        <v>93</v>
      </c>
      <c r="H85">
        <v>2</v>
      </c>
    </row>
    <row r="86" spans="1:8" x14ac:dyDescent="0.25">
      <c r="A86" s="1">
        <v>44732</v>
      </c>
      <c r="B86">
        <v>150</v>
      </c>
      <c r="C86" t="s">
        <v>15</v>
      </c>
      <c r="D86" t="s">
        <v>15</v>
      </c>
      <c r="E86" t="s">
        <v>94</v>
      </c>
      <c r="G86" t="s">
        <v>95</v>
      </c>
      <c r="H86">
        <v>2</v>
      </c>
    </row>
    <row r="87" spans="1:8" x14ac:dyDescent="0.25">
      <c r="A87" s="1">
        <v>44732</v>
      </c>
      <c r="B87">
        <v>150</v>
      </c>
      <c r="C87" t="s">
        <v>15</v>
      </c>
      <c r="D87" t="s">
        <v>15</v>
      </c>
      <c r="E87" t="s">
        <v>96</v>
      </c>
      <c r="F87" t="s">
        <v>97</v>
      </c>
      <c r="G87" t="s">
        <v>98</v>
      </c>
      <c r="H87">
        <v>2</v>
      </c>
    </row>
    <row r="88" spans="1:8" x14ac:dyDescent="0.25">
      <c r="A88" s="1">
        <v>44732</v>
      </c>
      <c r="B88">
        <v>150</v>
      </c>
      <c r="C88" t="s">
        <v>15</v>
      </c>
      <c r="D88" t="s">
        <v>15</v>
      </c>
      <c r="E88" t="s">
        <v>99</v>
      </c>
      <c r="F88" t="s">
        <v>100</v>
      </c>
      <c r="H88">
        <v>2</v>
      </c>
    </row>
    <row r="89" spans="1:8" x14ac:dyDescent="0.25">
      <c r="A89" s="1">
        <v>44732</v>
      </c>
      <c r="B89">
        <v>150</v>
      </c>
      <c r="C89" t="s">
        <v>15</v>
      </c>
      <c r="D89" t="s">
        <v>15</v>
      </c>
      <c r="E89" t="s">
        <v>101</v>
      </c>
      <c r="H89">
        <v>2</v>
      </c>
    </row>
    <row r="90" spans="1:8" x14ac:dyDescent="0.25">
      <c r="A90" s="1">
        <v>44732</v>
      </c>
      <c r="B90">
        <v>150</v>
      </c>
      <c r="C90" t="s">
        <v>15</v>
      </c>
      <c r="D90" t="s">
        <v>15</v>
      </c>
      <c r="E90" t="s">
        <v>102</v>
      </c>
      <c r="F90" t="s">
        <v>103</v>
      </c>
      <c r="H90">
        <v>2</v>
      </c>
    </row>
    <row r="91" spans="1:8" x14ac:dyDescent="0.25">
      <c r="A91" s="1">
        <v>44732</v>
      </c>
      <c r="B91">
        <v>150</v>
      </c>
      <c r="C91" t="s">
        <v>15</v>
      </c>
      <c r="D91" t="s">
        <v>15</v>
      </c>
      <c r="E91" t="s">
        <v>104</v>
      </c>
      <c r="G91" t="s">
        <v>105</v>
      </c>
      <c r="H91">
        <v>2</v>
      </c>
    </row>
    <row r="92" spans="1:8" x14ac:dyDescent="0.25">
      <c r="A92" s="1">
        <v>44732</v>
      </c>
      <c r="B92">
        <v>150</v>
      </c>
      <c r="C92" t="s">
        <v>15</v>
      </c>
      <c r="D92" t="s">
        <v>15</v>
      </c>
      <c r="E92" t="s">
        <v>106</v>
      </c>
      <c r="F92" t="s">
        <v>107</v>
      </c>
      <c r="G92" t="s">
        <v>108</v>
      </c>
      <c r="H92">
        <v>2</v>
      </c>
    </row>
    <row r="93" spans="1:8" x14ac:dyDescent="0.25">
      <c r="A93" s="1">
        <v>44732</v>
      </c>
      <c r="B93">
        <v>150</v>
      </c>
      <c r="C93" t="s">
        <v>15</v>
      </c>
      <c r="D93" t="s">
        <v>15</v>
      </c>
      <c r="E93" t="s">
        <v>109</v>
      </c>
      <c r="F93" t="s">
        <v>110</v>
      </c>
      <c r="H93">
        <v>2</v>
      </c>
    </row>
    <row r="94" spans="1:8" x14ac:dyDescent="0.25">
      <c r="A94" s="1">
        <v>44732</v>
      </c>
      <c r="B94">
        <v>150</v>
      </c>
      <c r="C94" t="s">
        <v>15</v>
      </c>
      <c r="D94" t="s">
        <v>15</v>
      </c>
      <c r="E94" t="s">
        <v>111</v>
      </c>
      <c r="F94" t="s">
        <v>112</v>
      </c>
      <c r="G94" t="s">
        <v>113</v>
      </c>
      <c r="H94">
        <v>2</v>
      </c>
    </row>
    <row r="95" spans="1:8" x14ac:dyDescent="0.25">
      <c r="A95" s="1">
        <v>44732</v>
      </c>
      <c r="B95">
        <v>500</v>
      </c>
      <c r="C95" t="s">
        <v>9</v>
      </c>
      <c r="D95" t="s">
        <v>9</v>
      </c>
      <c r="E95" t="s">
        <v>10</v>
      </c>
      <c r="F95" t="s">
        <v>114</v>
      </c>
      <c r="G95" t="s">
        <v>115</v>
      </c>
      <c r="H95">
        <v>1</v>
      </c>
    </row>
    <row r="96" spans="1:8" x14ac:dyDescent="0.25">
      <c r="A96" s="1">
        <v>44732</v>
      </c>
      <c r="F96" t="s">
        <v>116</v>
      </c>
      <c r="H96">
        <v>1</v>
      </c>
    </row>
    <row r="97" spans="1:8" x14ac:dyDescent="0.25">
      <c r="A97" s="1">
        <v>44732</v>
      </c>
      <c r="F97" t="s">
        <v>117</v>
      </c>
      <c r="G97" t="s">
        <v>118</v>
      </c>
      <c r="H97">
        <v>2</v>
      </c>
    </row>
    <row r="98" spans="1:8" x14ac:dyDescent="0.25">
      <c r="A98" s="1">
        <v>44732</v>
      </c>
      <c r="F98" t="s">
        <v>119</v>
      </c>
      <c r="G98" t="s">
        <v>120</v>
      </c>
      <c r="H98">
        <v>2</v>
      </c>
    </row>
    <row r="99" spans="1:8" x14ac:dyDescent="0.25">
      <c r="A99" s="1">
        <v>44713</v>
      </c>
      <c r="B99">
        <v>-2</v>
      </c>
      <c r="C99" t="s">
        <v>8</v>
      </c>
      <c r="D99" t="s">
        <v>8</v>
      </c>
      <c r="E99">
        <v>1230313866</v>
      </c>
    </row>
    <row r="100" spans="1:8" x14ac:dyDescent="0.25">
      <c r="A100" s="1">
        <v>44701</v>
      </c>
      <c r="B100">
        <v>150</v>
      </c>
      <c r="C100" t="s">
        <v>15</v>
      </c>
      <c r="D100" t="s">
        <v>15</v>
      </c>
      <c r="E100" t="s">
        <v>121</v>
      </c>
      <c r="F100" t="s">
        <v>122</v>
      </c>
      <c r="G100" t="s">
        <v>123</v>
      </c>
      <c r="H100">
        <v>3</v>
      </c>
    </row>
    <row r="101" spans="1:8" x14ac:dyDescent="0.25">
      <c r="A101" s="1">
        <v>44683</v>
      </c>
      <c r="B101">
        <v>-4</v>
      </c>
      <c r="C101" t="s">
        <v>8</v>
      </c>
      <c r="D101" t="s">
        <v>8</v>
      </c>
      <c r="E101">
        <v>1230313866</v>
      </c>
    </row>
    <row r="102" spans="1:8" x14ac:dyDescent="0.25">
      <c r="A102" s="1">
        <v>44680</v>
      </c>
      <c r="B102">
        <v>150</v>
      </c>
      <c r="C102" t="s">
        <v>15</v>
      </c>
      <c r="D102" t="s">
        <v>15</v>
      </c>
      <c r="E102" t="s">
        <v>124</v>
      </c>
      <c r="F102" t="s">
        <v>125</v>
      </c>
      <c r="G102" t="s">
        <v>126</v>
      </c>
      <c r="H102">
        <v>2</v>
      </c>
    </row>
    <row r="103" spans="1:8" x14ac:dyDescent="0.25">
      <c r="A103" s="1">
        <v>44670</v>
      </c>
      <c r="B103">
        <v>300</v>
      </c>
      <c r="C103" t="s">
        <v>15</v>
      </c>
      <c r="D103" t="s">
        <v>15</v>
      </c>
      <c r="E103" t="s">
        <v>127</v>
      </c>
      <c r="H103">
        <v>2</v>
      </c>
    </row>
    <row r="104" spans="1:8" x14ac:dyDescent="0.25">
      <c r="A104" s="1">
        <v>44664</v>
      </c>
      <c r="B104">
        <v>150</v>
      </c>
      <c r="C104" t="s">
        <v>9</v>
      </c>
      <c r="D104" t="s">
        <v>9</v>
      </c>
      <c r="E104" t="s">
        <v>10</v>
      </c>
      <c r="F104" t="s">
        <v>128</v>
      </c>
      <c r="G104" t="s">
        <v>129</v>
      </c>
      <c r="H104">
        <v>1</v>
      </c>
    </row>
    <row r="105" spans="1:8" x14ac:dyDescent="0.25">
      <c r="A105" s="1">
        <v>44664</v>
      </c>
      <c r="G105" t="s">
        <v>130</v>
      </c>
      <c r="H105">
        <v>1</v>
      </c>
    </row>
    <row r="106" spans="1:8" x14ac:dyDescent="0.25">
      <c r="A106" s="1">
        <v>44664</v>
      </c>
      <c r="G106" t="s">
        <v>131</v>
      </c>
      <c r="H106">
        <v>1</v>
      </c>
    </row>
    <row r="107" spans="1:8" x14ac:dyDescent="0.25">
      <c r="A107" s="1">
        <v>44652</v>
      </c>
      <c r="B107">
        <v>-2</v>
      </c>
      <c r="C107" t="s">
        <v>8</v>
      </c>
      <c r="D107" t="s">
        <v>8</v>
      </c>
      <c r="E107">
        <v>1230313866</v>
      </c>
    </row>
    <row r="108" spans="1:8" x14ac:dyDescent="0.25">
      <c r="A108" s="1">
        <v>44649</v>
      </c>
      <c r="B108">
        <v>150</v>
      </c>
      <c r="C108" t="s">
        <v>9</v>
      </c>
      <c r="D108" t="s">
        <v>9</v>
      </c>
      <c r="E108" t="s">
        <v>10</v>
      </c>
      <c r="F108" t="s">
        <v>132</v>
      </c>
      <c r="H108">
        <v>2</v>
      </c>
    </row>
    <row r="109" spans="1:8" x14ac:dyDescent="0.25">
      <c r="A109" s="1">
        <v>44648</v>
      </c>
      <c r="B109">
        <v>100</v>
      </c>
      <c r="C109" t="s">
        <v>15</v>
      </c>
      <c r="D109" t="s">
        <v>15</v>
      </c>
      <c r="E109" t="s">
        <v>133</v>
      </c>
      <c r="G109" t="s">
        <v>134</v>
      </c>
      <c r="H109">
        <v>1</v>
      </c>
    </row>
    <row r="110" spans="1:8" x14ac:dyDescent="0.25">
      <c r="A110" s="1">
        <v>44621</v>
      </c>
      <c r="B110">
        <v>-4</v>
      </c>
      <c r="C110" t="s">
        <v>8</v>
      </c>
      <c r="D110" t="s">
        <v>8</v>
      </c>
      <c r="E110">
        <v>1230313866</v>
      </c>
    </row>
    <row r="111" spans="1:8" x14ac:dyDescent="0.25">
      <c r="A111" s="1">
        <v>44615</v>
      </c>
      <c r="B111">
        <v>150</v>
      </c>
      <c r="C111" t="s">
        <v>15</v>
      </c>
      <c r="D111" t="s">
        <v>15</v>
      </c>
      <c r="E111" t="s">
        <v>135</v>
      </c>
      <c r="F111" t="s">
        <v>136</v>
      </c>
      <c r="G111" t="s">
        <v>137</v>
      </c>
      <c r="H111">
        <v>4</v>
      </c>
    </row>
    <row r="112" spans="1:8" x14ac:dyDescent="0.25">
      <c r="A112" s="1">
        <v>44613</v>
      </c>
      <c r="B112">
        <v>100</v>
      </c>
      <c r="C112" t="s">
        <v>15</v>
      </c>
      <c r="D112" t="s">
        <v>15</v>
      </c>
      <c r="E112" t="s">
        <v>138</v>
      </c>
      <c r="F112" t="s">
        <v>139</v>
      </c>
      <c r="G112" t="s">
        <v>140</v>
      </c>
      <c r="H112">
        <v>1</v>
      </c>
    </row>
    <row r="113" spans="1:8" x14ac:dyDescent="0.25">
      <c r="A113" s="1">
        <v>44593</v>
      </c>
      <c r="B113">
        <v>-2</v>
      </c>
      <c r="C113" t="s">
        <v>8</v>
      </c>
      <c r="D113" t="s">
        <v>8</v>
      </c>
      <c r="E113">
        <v>1230313866</v>
      </c>
    </row>
    <row r="114" spans="1:8" x14ac:dyDescent="0.25">
      <c r="A114" s="1">
        <v>44566</v>
      </c>
      <c r="B114">
        <v>-1300</v>
      </c>
      <c r="C114" t="s">
        <v>141</v>
      </c>
      <c r="D114" t="s">
        <v>141</v>
      </c>
    </row>
    <row r="115" spans="1:8" x14ac:dyDescent="0.25">
      <c r="A115" s="1">
        <v>44564</v>
      </c>
      <c r="B115">
        <v>-600</v>
      </c>
      <c r="C115" t="s">
        <v>8</v>
      </c>
      <c r="D115" t="s">
        <v>8</v>
      </c>
      <c r="E115">
        <v>524808</v>
      </c>
    </row>
    <row r="116" spans="1:8" x14ac:dyDescent="0.25">
      <c r="A116" s="1">
        <v>44564</v>
      </c>
      <c r="B116">
        <v>-2</v>
      </c>
      <c r="C116" t="s">
        <v>8</v>
      </c>
      <c r="D116" t="s">
        <v>8</v>
      </c>
      <c r="E116">
        <v>1230313866</v>
      </c>
    </row>
    <row r="117" spans="1:8" x14ac:dyDescent="0.25">
      <c r="A117" s="1">
        <v>44564</v>
      </c>
      <c r="B117">
        <v>150</v>
      </c>
      <c r="C117" t="s">
        <v>15</v>
      </c>
      <c r="D117" t="s">
        <v>15</v>
      </c>
      <c r="E117" t="s">
        <v>142</v>
      </c>
      <c r="F117" t="s">
        <v>143</v>
      </c>
      <c r="G117" t="s">
        <v>144</v>
      </c>
      <c r="H117">
        <v>2</v>
      </c>
    </row>
  </sheetData>
  <hyperlinks>
    <hyperlink ref="G6" r:id="rId1" xr:uid="{00000000-0004-0000-0000-000000000000}"/>
    <hyperlink ref="G11" r:id="rId2" xr:uid="{00000000-0004-0000-0000-000001000000}"/>
    <hyperlink ref="G16" r:id="rId3" xr:uid="{00000000-0004-0000-0000-000002000000}"/>
    <hyperlink ref="G10" r:id="rId4" xr:uid="{00000000-0004-0000-0000-000003000000}"/>
    <hyperlink ref="G20" r:id="rId5" xr:uid="{00000000-0004-0000-0000-000004000000}"/>
    <hyperlink ref="G36" r:id="rId6" xr:uid="{00000000-0004-0000-0000-000005000000}"/>
    <hyperlink ref="G39" r:id="rId7" xr:uid="{00000000-0004-0000-0000-000006000000}"/>
    <hyperlink ref="G14" r:id="rId8" xr:uid="{00000000-0004-0000-0000-000007000000}"/>
    <hyperlink ref="G12" r:id="rId9" xr:uid="{00000000-0004-0000-0000-000008000000}"/>
    <hyperlink ref="G73" r:id="rId10" xr:uid="{00000000-0004-0000-0000-000009000000}"/>
    <hyperlink ref="D2" r:id="rId11" display="https://corporate.nordea.se/accounts/" xr:uid="{16FE354B-3E17-4ED3-98B3-F1BACC52BC19}"/>
  </hyperlinks>
  <pageMargins left="0.7" right="0.7" top="0.75" bottom="0.75" header="0.3" footer="0.3"/>
  <pageSetup paperSize="9" orientation="portrait" r:id="rId1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278EF-7930-4896-ADBA-1959B4CAF850}">
  <dimension ref="A3:M98"/>
  <sheetViews>
    <sheetView workbookViewId="0">
      <selection activeCell="F22" sqref="F22"/>
    </sheetView>
  </sheetViews>
  <sheetFormatPr defaultColWidth="8.85546875" defaultRowHeight="15" x14ac:dyDescent="0.25"/>
  <cols>
    <col min="1" max="3" width="24.42578125" customWidth="1"/>
    <col min="4" max="4" width="7.140625" bestFit="1" customWidth="1"/>
    <col min="5" max="5" width="11" bestFit="1" customWidth="1"/>
    <col min="6" max="6" width="24.42578125" customWidth="1"/>
    <col min="7" max="7" width="8.7109375" customWidth="1"/>
    <col min="8" max="8" width="19.85546875" customWidth="1"/>
    <col min="9" max="9" width="24.42578125" customWidth="1"/>
    <col min="10" max="10" width="16" bestFit="1" customWidth="1"/>
    <col min="11" max="11" width="18.28515625" bestFit="1" customWidth="1"/>
    <col min="12" max="12" width="7.7109375" bestFit="1" customWidth="1"/>
  </cols>
  <sheetData>
    <row r="3" spans="1:13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x14ac:dyDescent="0.25">
      <c r="A4" s="13" t="s">
        <v>272</v>
      </c>
      <c r="B4" s="13" t="s">
        <v>271</v>
      </c>
      <c r="C4" s="13" t="s">
        <v>273</v>
      </c>
      <c r="D4" s="13" t="s">
        <v>914</v>
      </c>
      <c r="E4" s="13" t="s">
        <v>275</v>
      </c>
      <c r="F4" s="13" t="s">
        <v>915</v>
      </c>
      <c r="G4" s="13" t="s">
        <v>284</v>
      </c>
      <c r="H4" s="13" t="s">
        <v>278</v>
      </c>
      <c r="I4" s="13" t="s">
        <v>279</v>
      </c>
      <c r="J4" s="13" t="s">
        <v>7</v>
      </c>
      <c r="K4" s="13" t="s">
        <v>925</v>
      </c>
      <c r="L4" s="13" t="s">
        <v>938</v>
      </c>
    </row>
    <row r="5" spans="1:13" x14ac:dyDescent="0.25">
      <c r="A5" t="s">
        <v>288</v>
      </c>
      <c r="B5" t="s">
        <v>287</v>
      </c>
      <c r="C5" t="s">
        <v>289</v>
      </c>
      <c r="D5">
        <v>18235</v>
      </c>
      <c r="E5" t="s">
        <v>290</v>
      </c>
      <c r="F5" s="2" t="s">
        <v>250</v>
      </c>
      <c r="G5" t="s">
        <v>284</v>
      </c>
      <c r="J5">
        <v>2</v>
      </c>
      <c r="K5" t="s">
        <v>193</v>
      </c>
      <c r="L5">
        <v>150</v>
      </c>
    </row>
    <row r="6" spans="1:13" x14ac:dyDescent="0.25">
      <c r="A6" t="s">
        <v>292</v>
      </c>
      <c r="B6" t="s">
        <v>291</v>
      </c>
      <c r="C6" t="s">
        <v>293</v>
      </c>
      <c r="D6">
        <v>18265</v>
      </c>
      <c r="E6" t="s">
        <v>294</v>
      </c>
      <c r="F6" t="s">
        <v>187</v>
      </c>
      <c r="G6" t="s">
        <v>284</v>
      </c>
      <c r="H6" t="s">
        <v>295</v>
      </c>
      <c r="J6">
        <v>2</v>
      </c>
      <c r="L6">
        <v>150</v>
      </c>
    </row>
    <row r="7" spans="1:13" x14ac:dyDescent="0.25">
      <c r="A7" t="s">
        <v>301</v>
      </c>
      <c r="B7" t="s">
        <v>300</v>
      </c>
      <c r="F7" t="s">
        <v>302</v>
      </c>
      <c r="G7" t="s">
        <v>937</v>
      </c>
      <c r="J7">
        <v>1</v>
      </c>
      <c r="L7">
        <v>100</v>
      </c>
    </row>
    <row r="8" spans="1:13" x14ac:dyDescent="0.25">
      <c r="A8" t="s">
        <v>304</v>
      </c>
      <c r="B8" t="s">
        <v>303</v>
      </c>
      <c r="C8" t="s">
        <v>305</v>
      </c>
      <c r="D8">
        <v>18279</v>
      </c>
      <c r="E8" t="s">
        <v>306</v>
      </c>
      <c r="F8" t="s">
        <v>238</v>
      </c>
      <c r="G8" t="s">
        <v>937</v>
      </c>
      <c r="J8">
        <v>1</v>
      </c>
      <c r="K8" t="s">
        <v>239</v>
      </c>
      <c r="L8">
        <v>100</v>
      </c>
    </row>
    <row r="9" spans="1:13" x14ac:dyDescent="0.25">
      <c r="A9" s="14" t="s">
        <v>308</v>
      </c>
      <c r="B9" s="14" t="s">
        <v>307</v>
      </c>
      <c r="C9" s="14" t="s">
        <v>309</v>
      </c>
      <c r="D9" s="14">
        <v>18269</v>
      </c>
      <c r="E9" s="14" t="s">
        <v>283</v>
      </c>
      <c r="F9" s="14" t="s">
        <v>310</v>
      </c>
      <c r="G9" s="14" t="s">
        <v>284</v>
      </c>
      <c r="H9" s="14"/>
      <c r="I9" s="14"/>
      <c r="J9" s="14">
        <v>2</v>
      </c>
      <c r="K9" s="14"/>
      <c r="L9" s="14">
        <v>150</v>
      </c>
      <c r="M9" t="s">
        <v>939</v>
      </c>
    </row>
    <row r="10" spans="1:13" x14ac:dyDescent="0.25">
      <c r="A10" t="s">
        <v>312</v>
      </c>
      <c r="B10" t="s">
        <v>311</v>
      </c>
      <c r="C10" t="s">
        <v>313</v>
      </c>
      <c r="D10">
        <v>18254</v>
      </c>
      <c r="E10" t="s">
        <v>283</v>
      </c>
      <c r="F10" t="s">
        <v>314</v>
      </c>
      <c r="G10" t="s">
        <v>937</v>
      </c>
      <c r="J10">
        <v>1</v>
      </c>
      <c r="L10">
        <v>100</v>
      </c>
    </row>
    <row r="11" spans="1:13" x14ac:dyDescent="0.25">
      <c r="A11" t="s">
        <v>320</v>
      </c>
      <c r="B11" t="s">
        <v>319</v>
      </c>
      <c r="C11" t="s">
        <v>321</v>
      </c>
      <c r="D11">
        <v>18254</v>
      </c>
      <c r="E11" t="s">
        <v>283</v>
      </c>
      <c r="F11" t="s">
        <v>322</v>
      </c>
      <c r="G11" t="s">
        <v>284</v>
      </c>
      <c r="H11" t="s">
        <v>929</v>
      </c>
      <c r="I11" t="s">
        <v>606</v>
      </c>
      <c r="J11">
        <v>2</v>
      </c>
      <c r="K11" t="s">
        <v>207</v>
      </c>
      <c r="L11">
        <v>150</v>
      </c>
    </row>
    <row r="12" spans="1:13" x14ac:dyDescent="0.25">
      <c r="A12" t="s">
        <v>916</v>
      </c>
      <c r="B12" t="s">
        <v>918</v>
      </c>
      <c r="F12" t="s">
        <v>12</v>
      </c>
      <c r="G12" t="s">
        <v>284</v>
      </c>
      <c r="H12" t="s">
        <v>831</v>
      </c>
      <c r="J12">
        <v>2</v>
      </c>
      <c r="L12">
        <v>150</v>
      </c>
    </row>
    <row r="13" spans="1:13" x14ac:dyDescent="0.25">
      <c r="A13" t="s">
        <v>328</v>
      </c>
      <c r="B13" t="s">
        <v>327</v>
      </c>
      <c r="C13" t="s">
        <v>329</v>
      </c>
      <c r="D13">
        <v>18247</v>
      </c>
      <c r="E13" t="s">
        <v>330</v>
      </c>
      <c r="F13" t="s">
        <v>113</v>
      </c>
      <c r="G13" t="s">
        <v>284</v>
      </c>
      <c r="H13" t="s">
        <v>331</v>
      </c>
      <c r="J13">
        <v>2</v>
      </c>
      <c r="L13">
        <v>150</v>
      </c>
    </row>
    <row r="14" spans="1:13" x14ac:dyDescent="0.25">
      <c r="A14" t="s">
        <v>333</v>
      </c>
      <c r="B14" t="s">
        <v>332</v>
      </c>
      <c r="C14" t="s">
        <v>334</v>
      </c>
      <c r="D14">
        <v>18255</v>
      </c>
      <c r="E14" t="s">
        <v>283</v>
      </c>
      <c r="F14" t="s">
        <v>335</v>
      </c>
      <c r="G14" t="s">
        <v>284</v>
      </c>
      <c r="H14" t="s">
        <v>336</v>
      </c>
      <c r="I14" t="s">
        <v>337</v>
      </c>
      <c r="J14">
        <v>2</v>
      </c>
      <c r="K14" t="s">
        <v>243</v>
      </c>
      <c r="L14">
        <v>150</v>
      </c>
    </row>
    <row r="15" spans="1:13" x14ac:dyDescent="0.25">
      <c r="A15" t="s">
        <v>339</v>
      </c>
      <c r="B15" t="s">
        <v>912</v>
      </c>
      <c r="C15" s="11" t="s">
        <v>340</v>
      </c>
      <c r="D15" s="11">
        <v>18266</v>
      </c>
      <c r="E15" s="11" t="s">
        <v>283</v>
      </c>
      <c r="F15" s="11" t="s">
        <v>26</v>
      </c>
      <c r="G15" t="s">
        <v>937</v>
      </c>
      <c r="J15">
        <v>1</v>
      </c>
      <c r="L15">
        <v>100</v>
      </c>
    </row>
    <row r="16" spans="1:13" x14ac:dyDescent="0.25">
      <c r="A16" t="s">
        <v>342</v>
      </c>
      <c r="B16" t="s">
        <v>341</v>
      </c>
      <c r="C16" t="s">
        <v>343</v>
      </c>
      <c r="D16">
        <v>18263</v>
      </c>
      <c r="E16" t="s">
        <v>283</v>
      </c>
      <c r="F16" t="s">
        <v>36</v>
      </c>
      <c r="G16" t="s">
        <v>937</v>
      </c>
      <c r="J16">
        <v>1</v>
      </c>
    </row>
    <row r="17" spans="1:12" x14ac:dyDescent="0.25">
      <c r="A17" t="s">
        <v>373</v>
      </c>
      <c r="B17" t="s">
        <v>372</v>
      </c>
      <c r="C17" t="s">
        <v>374</v>
      </c>
      <c r="D17">
        <v>18262</v>
      </c>
      <c r="E17" t="s">
        <v>283</v>
      </c>
      <c r="F17" t="s">
        <v>375</v>
      </c>
      <c r="G17" t="s">
        <v>937</v>
      </c>
      <c r="J17">
        <v>1</v>
      </c>
      <c r="L17">
        <v>100</v>
      </c>
    </row>
    <row r="18" spans="1:12" x14ac:dyDescent="0.25">
      <c r="A18" t="s">
        <v>377</v>
      </c>
      <c r="B18" t="s">
        <v>376</v>
      </c>
      <c r="C18" t="s">
        <v>378</v>
      </c>
      <c r="D18">
        <v>18260</v>
      </c>
      <c r="E18" t="s">
        <v>283</v>
      </c>
      <c r="F18" t="s">
        <v>254</v>
      </c>
      <c r="G18" t="s">
        <v>284</v>
      </c>
      <c r="H18" t="s">
        <v>379</v>
      </c>
      <c r="J18">
        <v>2</v>
      </c>
      <c r="L18">
        <v>150</v>
      </c>
    </row>
    <row r="19" spans="1:12" x14ac:dyDescent="0.25">
      <c r="A19" s="11" t="s">
        <v>381</v>
      </c>
      <c r="B19" t="s">
        <v>227</v>
      </c>
      <c r="C19" s="11" t="s">
        <v>382</v>
      </c>
      <c r="D19" s="11">
        <v>18261</v>
      </c>
      <c r="E19" s="11" t="s">
        <v>283</v>
      </c>
      <c r="F19" s="11" t="s">
        <v>383</v>
      </c>
      <c r="G19" t="s">
        <v>284</v>
      </c>
      <c r="H19" t="s">
        <v>928</v>
      </c>
      <c r="J19">
        <v>5</v>
      </c>
      <c r="K19" t="s">
        <v>228</v>
      </c>
      <c r="L19">
        <v>150</v>
      </c>
    </row>
    <row r="20" spans="1:12" x14ac:dyDescent="0.25">
      <c r="A20" t="s">
        <v>398</v>
      </c>
      <c r="B20" s="11" t="s">
        <v>397</v>
      </c>
      <c r="C20" s="11" t="s">
        <v>399</v>
      </c>
      <c r="D20" s="11">
        <v>18266</v>
      </c>
      <c r="E20" s="11" t="s">
        <v>283</v>
      </c>
      <c r="F20" s="11"/>
      <c r="G20" t="s">
        <v>284</v>
      </c>
      <c r="H20" t="s">
        <v>100</v>
      </c>
      <c r="J20">
        <v>2</v>
      </c>
      <c r="L20">
        <v>150</v>
      </c>
    </row>
    <row r="21" spans="1:12" x14ac:dyDescent="0.25">
      <c r="A21" t="s">
        <v>920</v>
      </c>
      <c r="B21" t="s">
        <v>907</v>
      </c>
      <c r="F21" t="s">
        <v>126</v>
      </c>
      <c r="G21" t="s">
        <v>284</v>
      </c>
      <c r="H21" t="s">
        <v>896</v>
      </c>
      <c r="J21">
        <v>2</v>
      </c>
      <c r="L21">
        <v>150</v>
      </c>
    </row>
    <row r="22" spans="1:12" x14ac:dyDescent="0.25">
      <c r="A22" t="s">
        <v>411</v>
      </c>
      <c r="B22" t="s">
        <v>410</v>
      </c>
      <c r="F22" t="s">
        <v>95</v>
      </c>
      <c r="G22" t="s">
        <v>284</v>
      </c>
      <c r="J22">
        <v>2</v>
      </c>
      <c r="L22">
        <v>150</v>
      </c>
    </row>
    <row r="23" spans="1:12" x14ac:dyDescent="0.25">
      <c r="A23" t="s">
        <v>367</v>
      </c>
      <c r="B23" t="s">
        <v>412</v>
      </c>
      <c r="C23" t="s">
        <v>413</v>
      </c>
      <c r="D23">
        <v>18268</v>
      </c>
      <c r="E23" t="s">
        <v>283</v>
      </c>
      <c r="F23" t="s">
        <v>203</v>
      </c>
      <c r="G23" t="s">
        <v>937</v>
      </c>
      <c r="J23">
        <v>1</v>
      </c>
      <c r="K23" t="s">
        <v>216</v>
      </c>
      <c r="L23">
        <v>100</v>
      </c>
    </row>
    <row r="24" spans="1:12" x14ac:dyDescent="0.25">
      <c r="A24" s="11" t="s">
        <v>409</v>
      </c>
      <c r="B24" s="11" t="s">
        <v>417</v>
      </c>
      <c r="C24" s="11" t="s">
        <v>418</v>
      </c>
      <c r="D24" s="11">
        <v>18278</v>
      </c>
      <c r="E24" s="11" t="s">
        <v>306</v>
      </c>
      <c r="F24" s="11" t="s">
        <v>419</v>
      </c>
      <c r="G24" t="s">
        <v>284</v>
      </c>
      <c r="H24" s="11" t="s">
        <v>443</v>
      </c>
      <c r="J24">
        <v>2</v>
      </c>
      <c r="L24">
        <v>150</v>
      </c>
    </row>
    <row r="25" spans="1:12" x14ac:dyDescent="0.25">
      <c r="A25" t="s">
        <v>437</v>
      </c>
      <c r="B25" t="s">
        <v>436</v>
      </c>
      <c r="C25" t="s">
        <v>438</v>
      </c>
      <c r="D25">
        <v>18232</v>
      </c>
      <c r="E25" t="s">
        <v>290</v>
      </c>
      <c r="F25" t="s">
        <v>439</v>
      </c>
      <c r="G25" t="s">
        <v>937</v>
      </c>
      <c r="J25">
        <v>1</v>
      </c>
      <c r="L25">
        <v>100</v>
      </c>
    </row>
    <row r="26" spans="1:12" x14ac:dyDescent="0.25">
      <c r="A26" t="s">
        <v>441</v>
      </c>
      <c r="B26" t="s">
        <v>911</v>
      </c>
      <c r="C26" s="11" t="s">
        <v>442</v>
      </c>
      <c r="D26" s="11">
        <v>11459</v>
      </c>
      <c r="E26" s="11" t="s">
        <v>318</v>
      </c>
      <c r="G26" t="s">
        <v>937</v>
      </c>
      <c r="J26">
        <v>1</v>
      </c>
      <c r="L26">
        <v>100</v>
      </c>
    </row>
    <row r="27" spans="1:12" x14ac:dyDescent="0.25">
      <c r="A27" s="11" t="s">
        <v>443</v>
      </c>
      <c r="B27" t="s">
        <v>911</v>
      </c>
      <c r="C27" s="11" t="s">
        <v>444</v>
      </c>
      <c r="D27" s="11">
        <v>18541</v>
      </c>
      <c r="E27" s="11" t="s">
        <v>445</v>
      </c>
      <c r="F27" s="11" t="s">
        <v>38</v>
      </c>
      <c r="G27" t="s">
        <v>937</v>
      </c>
      <c r="J27">
        <v>1</v>
      </c>
      <c r="K27" t="s">
        <v>200</v>
      </c>
      <c r="L27">
        <v>100</v>
      </c>
    </row>
    <row r="28" spans="1:12" x14ac:dyDescent="0.25">
      <c r="A28" t="s">
        <v>367</v>
      </c>
      <c r="B28" t="s">
        <v>446</v>
      </c>
      <c r="C28" t="s">
        <v>447</v>
      </c>
      <c r="D28">
        <v>18268</v>
      </c>
      <c r="E28" t="s">
        <v>448</v>
      </c>
      <c r="F28" t="s">
        <v>88</v>
      </c>
      <c r="G28" t="s">
        <v>284</v>
      </c>
      <c r="H28" t="s">
        <v>449</v>
      </c>
      <c r="J28">
        <v>2</v>
      </c>
      <c r="L28">
        <v>150</v>
      </c>
    </row>
    <row r="29" spans="1:12" x14ac:dyDescent="0.25">
      <c r="A29" s="11" t="s">
        <v>394</v>
      </c>
      <c r="B29" s="11" t="s">
        <v>452</v>
      </c>
      <c r="C29" s="11" t="s">
        <v>453</v>
      </c>
      <c r="D29" s="11">
        <v>11360</v>
      </c>
      <c r="E29" s="11" t="s">
        <v>318</v>
      </c>
      <c r="F29" s="11" t="s">
        <v>56</v>
      </c>
      <c r="G29" t="s">
        <v>937</v>
      </c>
      <c r="J29">
        <v>1</v>
      </c>
      <c r="L29">
        <v>100</v>
      </c>
    </row>
    <row r="30" spans="1:12" x14ac:dyDescent="0.25">
      <c r="A30" t="s">
        <v>455</v>
      </c>
      <c r="B30" t="s">
        <v>454</v>
      </c>
      <c r="C30" t="s">
        <v>456</v>
      </c>
      <c r="D30">
        <v>18266</v>
      </c>
      <c r="E30" t="s">
        <v>283</v>
      </c>
      <c r="F30" t="s">
        <v>76</v>
      </c>
      <c r="G30" t="s">
        <v>284</v>
      </c>
      <c r="H30" t="s">
        <v>394</v>
      </c>
      <c r="J30">
        <v>2</v>
      </c>
      <c r="L30">
        <v>150</v>
      </c>
    </row>
    <row r="31" spans="1:12" x14ac:dyDescent="0.25">
      <c r="A31" t="s">
        <v>461</v>
      </c>
      <c r="B31" t="s">
        <v>460</v>
      </c>
      <c r="C31" t="s">
        <v>462</v>
      </c>
      <c r="D31">
        <v>18266</v>
      </c>
      <c r="E31" t="s">
        <v>283</v>
      </c>
      <c r="F31" t="s">
        <v>184</v>
      </c>
      <c r="G31" t="s">
        <v>284</v>
      </c>
      <c r="H31" t="s">
        <v>810</v>
      </c>
      <c r="J31">
        <v>2</v>
      </c>
      <c r="L31">
        <v>150</v>
      </c>
    </row>
    <row r="32" spans="1:12" x14ac:dyDescent="0.25">
      <c r="A32" t="s">
        <v>468</v>
      </c>
      <c r="B32" t="s">
        <v>467</v>
      </c>
      <c r="C32" t="s">
        <v>469</v>
      </c>
      <c r="D32">
        <v>18267</v>
      </c>
      <c r="E32" t="s">
        <v>283</v>
      </c>
      <c r="F32" t="s">
        <v>470</v>
      </c>
      <c r="G32" t="s">
        <v>284</v>
      </c>
      <c r="J32">
        <v>2</v>
      </c>
      <c r="L32">
        <v>150</v>
      </c>
    </row>
    <row r="33" spans="1:12" x14ac:dyDescent="0.25">
      <c r="A33" t="s">
        <v>472</v>
      </c>
      <c r="B33" t="s">
        <v>471</v>
      </c>
      <c r="C33" t="s">
        <v>473</v>
      </c>
      <c r="D33">
        <v>18239</v>
      </c>
      <c r="E33" t="s">
        <v>290</v>
      </c>
      <c r="F33" t="s">
        <v>474</v>
      </c>
      <c r="G33" t="s">
        <v>937</v>
      </c>
      <c r="J33">
        <v>1</v>
      </c>
      <c r="L33">
        <v>100</v>
      </c>
    </row>
    <row r="34" spans="1:12" x14ac:dyDescent="0.25">
      <c r="A34" t="s">
        <v>476</v>
      </c>
      <c r="B34" t="s">
        <v>475</v>
      </c>
      <c r="C34" t="s">
        <v>477</v>
      </c>
      <c r="D34">
        <v>18265</v>
      </c>
      <c r="E34" t="s">
        <v>283</v>
      </c>
      <c r="F34" t="s">
        <v>478</v>
      </c>
      <c r="G34" t="s">
        <v>284</v>
      </c>
      <c r="H34" t="s">
        <v>479</v>
      </c>
      <c r="J34">
        <v>2</v>
      </c>
      <c r="L34">
        <v>150</v>
      </c>
    </row>
    <row r="35" spans="1:12" x14ac:dyDescent="0.25">
      <c r="A35" t="s">
        <v>489</v>
      </c>
      <c r="B35" t="s">
        <v>488</v>
      </c>
      <c r="C35" t="s">
        <v>490</v>
      </c>
      <c r="D35">
        <v>18261</v>
      </c>
      <c r="E35" t="s">
        <v>283</v>
      </c>
      <c r="F35" t="s">
        <v>73</v>
      </c>
      <c r="G35" t="s">
        <v>284</v>
      </c>
      <c r="J35">
        <v>2</v>
      </c>
      <c r="L35">
        <v>150</v>
      </c>
    </row>
    <row r="36" spans="1:12" x14ac:dyDescent="0.25">
      <c r="A36" t="s">
        <v>499</v>
      </c>
      <c r="B36" t="s">
        <v>498</v>
      </c>
      <c r="C36" t="s">
        <v>500</v>
      </c>
      <c r="D36">
        <v>18264</v>
      </c>
      <c r="E36" t="s">
        <v>283</v>
      </c>
      <c r="F36" t="s">
        <v>501</v>
      </c>
      <c r="G36" t="s">
        <v>284</v>
      </c>
      <c r="H36" t="s">
        <v>458</v>
      </c>
      <c r="J36">
        <v>2</v>
      </c>
      <c r="K36" t="s">
        <v>225</v>
      </c>
      <c r="L36">
        <v>150</v>
      </c>
    </row>
    <row r="37" spans="1:12" x14ac:dyDescent="0.25">
      <c r="A37" t="s">
        <v>503</v>
      </c>
      <c r="B37" t="s">
        <v>502</v>
      </c>
      <c r="C37" t="s">
        <v>504</v>
      </c>
      <c r="D37">
        <v>18694</v>
      </c>
      <c r="E37" t="s">
        <v>505</v>
      </c>
      <c r="F37" t="s">
        <v>229</v>
      </c>
      <c r="G37" t="s">
        <v>937</v>
      </c>
      <c r="J37">
        <v>1</v>
      </c>
      <c r="K37" t="s">
        <v>231</v>
      </c>
      <c r="L37">
        <v>100</v>
      </c>
    </row>
    <row r="38" spans="1:12" x14ac:dyDescent="0.25">
      <c r="A38" t="s">
        <v>507</v>
      </c>
      <c r="B38" t="s">
        <v>506</v>
      </c>
      <c r="C38" t="s">
        <v>508</v>
      </c>
      <c r="D38">
        <v>18264</v>
      </c>
      <c r="E38" t="s">
        <v>283</v>
      </c>
      <c r="F38" t="s">
        <v>85</v>
      </c>
      <c r="G38" t="s">
        <v>284</v>
      </c>
      <c r="H38" t="s">
        <v>509</v>
      </c>
      <c r="J38">
        <v>4</v>
      </c>
      <c r="L38">
        <v>150</v>
      </c>
    </row>
    <row r="39" spans="1:12" x14ac:dyDescent="0.25">
      <c r="A39" t="s">
        <v>511</v>
      </c>
      <c r="B39" t="s">
        <v>510</v>
      </c>
      <c r="C39" t="s">
        <v>512</v>
      </c>
      <c r="D39">
        <v>18254</v>
      </c>
      <c r="E39" t="s">
        <v>283</v>
      </c>
      <c r="F39" s="2" t="s">
        <v>251</v>
      </c>
      <c r="G39" t="s">
        <v>284</v>
      </c>
      <c r="H39" t="s">
        <v>513</v>
      </c>
      <c r="J39">
        <v>9</v>
      </c>
      <c r="L39">
        <v>150</v>
      </c>
    </row>
    <row r="40" spans="1:12" x14ac:dyDescent="0.25">
      <c r="A40" t="s">
        <v>515</v>
      </c>
      <c r="B40" t="s">
        <v>514</v>
      </c>
      <c r="C40" t="s">
        <v>516</v>
      </c>
      <c r="D40">
        <v>18232</v>
      </c>
      <c r="E40" t="s">
        <v>290</v>
      </c>
      <c r="F40" t="s">
        <v>517</v>
      </c>
      <c r="G40" t="s">
        <v>937</v>
      </c>
      <c r="J40">
        <v>1</v>
      </c>
      <c r="K40" t="s">
        <v>222</v>
      </c>
      <c r="L40">
        <v>100</v>
      </c>
    </row>
    <row r="41" spans="1:12" x14ac:dyDescent="0.25">
      <c r="A41" t="s">
        <v>379</v>
      </c>
      <c r="B41" t="s">
        <v>518</v>
      </c>
      <c r="C41" t="s">
        <v>519</v>
      </c>
      <c r="D41">
        <v>18264</v>
      </c>
      <c r="E41" t="s">
        <v>283</v>
      </c>
      <c r="F41" t="s">
        <v>520</v>
      </c>
      <c r="G41" t="s">
        <v>284</v>
      </c>
      <c r="H41" t="s">
        <v>521</v>
      </c>
      <c r="J41">
        <v>2</v>
      </c>
      <c r="L41">
        <v>150</v>
      </c>
    </row>
    <row r="42" spans="1:12" x14ac:dyDescent="0.25">
      <c r="A42" t="s">
        <v>531</v>
      </c>
      <c r="B42" t="s">
        <v>530</v>
      </c>
      <c r="C42" t="s">
        <v>532</v>
      </c>
      <c r="D42">
        <v>18264</v>
      </c>
      <c r="E42" t="s">
        <v>283</v>
      </c>
      <c r="F42" t="s">
        <v>533</v>
      </c>
      <c r="G42" t="s">
        <v>937</v>
      </c>
      <c r="J42">
        <v>1</v>
      </c>
      <c r="L42">
        <v>100</v>
      </c>
    </row>
    <row r="43" spans="1:12" x14ac:dyDescent="0.25">
      <c r="A43" t="s">
        <v>535</v>
      </c>
      <c r="B43" t="s">
        <v>534</v>
      </c>
      <c r="C43" t="s">
        <v>536</v>
      </c>
      <c r="D43">
        <v>18266</v>
      </c>
      <c r="E43" t="s">
        <v>283</v>
      </c>
      <c r="F43" t="s">
        <v>537</v>
      </c>
      <c r="G43" t="s">
        <v>284</v>
      </c>
      <c r="H43" t="s">
        <v>297</v>
      </c>
      <c r="J43">
        <v>2</v>
      </c>
      <c r="L43">
        <v>400</v>
      </c>
    </row>
    <row r="44" spans="1:12" x14ac:dyDescent="0.25">
      <c r="A44" s="11" t="s">
        <v>409</v>
      </c>
      <c r="B44" s="11" t="s">
        <v>538</v>
      </c>
      <c r="C44" s="11" t="s">
        <v>539</v>
      </c>
      <c r="D44" s="11">
        <v>18255</v>
      </c>
      <c r="E44" s="11" t="s">
        <v>283</v>
      </c>
      <c r="F44" s="11" t="s">
        <v>540</v>
      </c>
      <c r="G44" t="s">
        <v>284</v>
      </c>
      <c r="H44" s="11" t="s">
        <v>541</v>
      </c>
      <c r="J44">
        <v>2</v>
      </c>
    </row>
    <row r="45" spans="1:12" x14ac:dyDescent="0.25">
      <c r="A45" t="s">
        <v>449</v>
      </c>
      <c r="B45" t="s">
        <v>906</v>
      </c>
      <c r="F45" t="s">
        <v>134</v>
      </c>
      <c r="G45" t="s">
        <v>937</v>
      </c>
      <c r="J45">
        <v>1</v>
      </c>
      <c r="L45">
        <v>100</v>
      </c>
    </row>
    <row r="46" spans="1:12" x14ac:dyDescent="0.25">
      <c r="A46" t="s">
        <v>328</v>
      </c>
      <c r="B46" t="s">
        <v>583</v>
      </c>
      <c r="F46" t="s">
        <v>46</v>
      </c>
      <c r="G46" t="s">
        <v>937</v>
      </c>
      <c r="H46" t="s">
        <v>367</v>
      </c>
      <c r="J46">
        <v>2</v>
      </c>
      <c r="L46">
        <v>100</v>
      </c>
    </row>
    <row r="47" spans="1:12" x14ac:dyDescent="0.25">
      <c r="A47" t="s">
        <v>585</v>
      </c>
      <c r="B47" t="s">
        <v>584</v>
      </c>
      <c r="C47" t="s">
        <v>586</v>
      </c>
      <c r="D47">
        <v>18268</v>
      </c>
      <c r="E47" t="s">
        <v>283</v>
      </c>
      <c r="F47" t="s">
        <v>587</v>
      </c>
      <c r="G47" t="s">
        <v>284</v>
      </c>
      <c r="H47" t="s">
        <v>927</v>
      </c>
      <c r="J47">
        <v>2</v>
      </c>
      <c r="K47" t="s">
        <v>241</v>
      </c>
      <c r="L47">
        <v>150</v>
      </c>
    </row>
    <row r="48" spans="1:12" x14ac:dyDescent="0.25">
      <c r="A48" t="s">
        <v>589</v>
      </c>
      <c r="B48" t="s">
        <v>588</v>
      </c>
      <c r="F48" t="s">
        <v>590</v>
      </c>
      <c r="G48" t="s">
        <v>937</v>
      </c>
      <c r="J48">
        <v>1</v>
      </c>
      <c r="L48">
        <v>100</v>
      </c>
    </row>
    <row r="49" spans="1:12" x14ac:dyDescent="0.25">
      <c r="A49" t="s">
        <v>598</v>
      </c>
      <c r="B49" t="s">
        <v>597</v>
      </c>
      <c r="C49" t="s">
        <v>599</v>
      </c>
      <c r="D49">
        <v>18266</v>
      </c>
      <c r="E49" t="s">
        <v>283</v>
      </c>
      <c r="F49" t="s">
        <v>81</v>
      </c>
      <c r="G49" t="s">
        <v>284</v>
      </c>
      <c r="H49" t="s">
        <v>601</v>
      </c>
      <c r="J49">
        <v>2</v>
      </c>
      <c r="L49">
        <v>150</v>
      </c>
    </row>
    <row r="50" spans="1:12" x14ac:dyDescent="0.25">
      <c r="A50" t="s">
        <v>922</v>
      </c>
      <c r="B50" t="s">
        <v>923</v>
      </c>
      <c r="F50" t="s">
        <v>144</v>
      </c>
      <c r="G50" t="s">
        <v>284</v>
      </c>
      <c r="H50" t="s">
        <v>927</v>
      </c>
      <c r="J50">
        <v>2</v>
      </c>
      <c r="L50">
        <v>150</v>
      </c>
    </row>
    <row r="51" spans="1:12" x14ac:dyDescent="0.25">
      <c r="A51" t="s">
        <v>367</v>
      </c>
      <c r="B51" t="s">
        <v>602</v>
      </c>
      <c r="C51" t="s">
        <v>603</v>
      </c>
      <c r="D51">
        <v>18261</v>
      </c>
      <c r="E51" t="s">
        <v>283</v>
      </c>
      <c r="F51" t="s">
        <v>41</v>
      </c>
      <c r="G51" t="s">
        <v>937</v>
      </c>
      <c r="J51">
        <v>1</v>
      </c>
      <c r="L51">
        <v>100</v>
      </c>
    </row>
    <row r="52" spans="1:12" x14ac:dyDescent="0.25">
      <c r="A52" t="s">
        <v>608</v>
      </c>
      <c r="B52" t="s">
        <v>607</v>
      </c>
      <c r="C52" t="s">
        <v>609</v>
      </c>
      <c r="D52">
        <v>18268</v>
      </c>
      <c r="E52" t="s">
        <v>283</v>
      </c>
      <c r="F52" s="2" t="s">
        <v>247</v>
      </c>
      <c r="G52" t="s">
        <v>937</v>
      </c>
      <c r="J52">
        <v>1</v>
      </c>
      <c r="L52">
        <v>100</v>
      </c>
    </row>
    <row r="53" spans="1:12" x14ac:dyDescent="0.25">
      <c r="A53" t="s">
        <v>613</v>
      </c>
      <c r="B53" t="s">
        <v>612</v>
      </c>
      <c r="C53" t="s">
        <v>614</v>
      </c>
      <c r="D53">
        <v>18262</v>
      </c>
      <c r="E53" t="s">
        <v>283</v>
      </c>
      <c r="F53" s="2" t="s">
        <v>202</v>
      </c>
      <c r="G53" t="s">
        <v>284</v>
      </c>
      <c r="J53">
        <v>2</v>
      </c>
      <c r="K53" t="s">
        <v>204</v>
      </c>
      <c r="L53">
        <v>150</v>
      </c>
    </row>
    <row r="54" spans="1:12" x14ac:dyDescent="0.25">
      <c r="A54" t="s">
        <v>930</v>
      </c>
      <c r="B54" t="s">
        <v>619</v>
      </c>
      <c r="C54" t="s">
        <v>620</v>
      </c>
      <c r="D54">
        <v>18252</v>
      </c>
      <c r="E54" t="s">
        <v>290</v>
      </c>
      <c r="F54" t="s">
        <v>621</v>
      </c>
      <c r="G54" t="s">
        <v>937</v>
      </c>
      <c r="I54" t="s">
        <v>34</v>
      </c>
      <c r="J54">
        <v>1</v>
      </c>
    </row>
    <row r="55" spans="1:12" x14ac:dyDescent="0.25">
      <c r="A55" t="s">
        <v>627</v>
      </c>
      <c r="B55" t="s">
        <v>626</v>
      </c>
      <c r="C55" t="s">
        <v>628</v>
      </c>
      <c r="D55">
        <v>18264</v>
      </c>
      <c r="E55" t="s">
        <v>283</v>
      </c>
      <c r="F55" t="s">
        <v>65</v>
      </c>
      <c r="G55" t="s">
        <v>937</v>
      </c>
      <c r="J55">
        <v>1</v>
      </c>
      <c r="L55">
        <v>100</v>
      </c>
    </row>
    <row r="56" spans="1:12" x14ac:dyDescent="0.25">
      <c r="A56" s="11" t="s">
        <v>632</v>
      </c>
      <c r="B56" t="s">
        <v>631</v>
      </c>
      <c r="C56" s="11" t="s">
        <v>633</v>
      </c>
      <c r="D56" s="11">
        <v>18269</v>
      </c>
      <c r="E56" s="11" t="s">
        <v>283</v>
      </c>
      <c r="F56" t="s">
        <v>248</v>
      </c>
      <c r="G56" t="s">
        <v>937</v>
      </c>
      <c r="J56">
        <v>1</v>
      </c>
      <c r="L56">
        <v>100</v>
      </c>
    </row>
    <row r="57" spans="1:12" x14ac:dyDescent="0.25">
      <c r="A57" t="s">
        <v>328</v>
      </c>
      <c r="B57" t="s">
        <v>634</v>
      </c>
      <c r="C57" t="s">
        <v>635</v>
      </c>
      <c r="D57">
        <v>18254</v>
      </c>
      <c r="E57" t="s">
        <v>283</v>
      </c>
      <c r="F57" t="s">
        <v>636</v>
      </c>
      <c r="G57" t="s">
        <v>284</v>
      </c>
      <c r="J57">
        <v>2</v>
      </c>
      <c r="L57">
        <v>300</v>
      </c>
    </row>
    <row r="58" spans="1:12" x14ac:dyDescent="0.25">
      <c r="A58" t="s">
        <v>468</v>
      </c>
      <c r="B58" t="s">
        <v>640</v>
      </c>
      <c r="C58" t="s">
        <v>641</v>
      </c>
      <c r="D58">
        <v>18266</v>
      </c>
      <c r="E58" t="s">
        <v>283</v>
      </c>
      <c r="F58" t="s">
        <v>642</v>
      </c>
      <c r="G58" t="s">
        <v>284</v>
      </c>
      <c r="J58">
        <v>2</v>
      </c>
      <c r="L58">
        <v>150</v>
      </c>
    </row>
    <row r="59" spans="1:12" x14ac:dyDescent="0.25">
      <c r="A59" s="11" t="s">
        <v>644</v>
      </c>
      <c r="B59" t="s">
        <v>902</v>
      </c>
      <c r="C59" s="11" t="s">
        <v>645</v>
      </c>
      <c r="D59" s="11">
        <v>11324</v>
      </c>
      <c r="E59" s="11" t="s">
        <v>318</v>
      </c>
      <c r="F59" s="11" t="s">
        <v>108</v>
      </c>
      <c r="G59" t="s">
        <v>284</v>
      </c>
      <c r="J59">
        <v>2</v>
      </c>
      <c r="L59">
        <v>150</v>
      </c>
    </row>
    <row r="60" spans="1:12" x14ac:dyDescent="0.25">
      <c r="A60" s="11" t="s">
        <v>647</v>
      </c>
      <c r="B60" s="11" t="s">
        <v>646</v>
      </c>
      <c r="F60" s="11" t="s">
        <v>648</v>
      </c>
      <c r="G60" t="s">
        <v>284</v>
      </c>
      <c r="H60" t="s">
        <v>931</v>
      </c>
      <c r="J60">
        <v>2</v>
      </c>
      <c r="L60">
        <v>150</v>
      </c>
    </row>
    <row r="61" spans="1:12" x14ac:dyDescent="0.25">
      <c r="A61" t="s">
        <v>673</v>
      </c>
      <c r="B61" t="s">
        <v>672</v>
      </c>
      <c r="C61" t="s">
        <v>674</v>
      </c>
      <c r="D61">
        <v>18262</v>
      </c>
      <c r="E61" t="s">
        <v>283</v>
      </c>
      <c r="F61" t="s">
        <v>675</v>
      </c>
      <c r="G61" t="s">
        <v>284</v>
      </c>
      <c r="H61" t="s">
        <v>404</v>
      </c>
      <c r="J61">
        <v>2</v>
      </c>
      <c r="L61">
        <v>150</v>
      </c>
    </row>
    <row r="62" spans="1:12" x14ac:dyDescent="0.25">
      <c r="A62" t="s">
        <v>339</v>
      </c>
      <c r="B62" t="s">
        <v>676</v>
      </c>
      <c r="C62" t="s">
        <v>678</v>
      </c>
      <c r="D62">
        <v>18256</v>
      </c>
      <c r="E62" t="s">
        <v>448</v>
      </c>
      <c r="F62" s="2" t="s">
        <v>244</v>
      </c>
      <c r="G62" t="s">
        <v>284</v>
      </c>
      <c r="H62" t="s">
        <v>402</v>
      </c>
      <c r="J62">
        <v>2</v>
      </c>
      <c r="K62" t="s">
        <v>246</v>
      </c>
      <c r="L62">
        <v>150</v>
      </c>
    </row>
    <row r="63" spans="1:12" x14ac:dyDescent="0.25">
      <c r="A63" t="s">
        <v>679</v>
      </c>
      <c r="B63" t="s">
        <v>676</v>
      </c>
      <c r="C63" t="s">
        <v>678</v>
      </c>
      <c r="D63">
        <v>18256</v>
      </c>
      <c r="E63" t="s">
        <v>448</v>
      </c>
      <c r="F63" t="s">
        <v>194</v>
      </c>
      <c r="G63" t="s">
        <v>284</v>
      </c>
      <c r="H63" t="s">
        <v>677</v>
      </c>
      <c r="J63">
        <v>2</v>
      </c>
      <c r="K63" t="s">
        <v>195</v>
      </c>
      <c r="L63">
        <v>150</v>
      </c>
    </row>
    <row r="64" spans="1:12" x14ac:dyDescent="0.25">
      <c r="A64" t="s">
        <v>681</v>
      </c>
      <c r="B64" t="s">
        <v>680</v>
      </c>
      <c r="C64" t="s">
        <v>682</v>
      </c>
      <c r="D64">
        <v>18235</v>
      </c>
      <c r="E64" t="s">
        <v>448</v>
      </c>
      <c r="F64" t="s">
        <v>683</v>
      </c>
      <c r="G64" t="s">
        <v>284</v>
      </c>
      <c r="H64" t="s">
        <v>684</v>
      </c>
      <c r="I64" t="s">
        <v>936</v>
      </c>
      <c r="J64">
        <v>2</v>
      </c>
      <c r="L64">
        <v>150</v>
      </c>
    </row>
    <row r="65" spans="1:12" x14ac:dyDescent="0.25">
      <c r="A65" t="s">
        <v>691</v>
      </c>
      <c r="B65" t="s">
        <v>690</v>
      </c>
      <c r="C65" t="s">
        <v>692</v>
      </c>
      <c r="D65">
        <v>18262</v>
      </c>
      <c r="E65" t="s">
        <v>283</v>
      </c>
      <c r="F65" t="s">
        <v>693</v>
      </c>
      <c r="G65" t="s">
        <v>284</v>
      </c>
      <c r="H65" t="s">
        <v>694</v>
      </c>
      <c r="J65">
        <v>2</v>
      </c>
    </row>
    <row r="66" spans="1:12" x14ac:dyDescent="0.25">
      <c r="A66" s="11" t="s">
        <v>696</v>
      </c>
      <c r="B66" t="s">
        <v>909</v>
      </c>
      <c r="C66" s="11" t="s">
        <v>697</v>
      </c>
      <c r="D66" s="11">
        <v>18266</v>
      </c>
      <c r="E66" s="11" t="s">
        <v>283</v>
      </c>
      <c r="F66" s="11" t="s">
        <v>698</v>
      </c>
      <c r="G66" t="s">
        <v>937</v>
      </c>
      <c r="J66">
        <v>1</v>
      </c>
      <c r="L66">
        <v>100</v>
      </c>
    </row>
    <row r="67" spans="1:12" x14ac:dyDescent="0.25">
      <c r="A67" t="s">
        <v>616</v>
      </c>
      <c r="B67" t="s">
        <v>913</v>
      </c>
      <c r="G67" t="s">
        <v>284</v>
      </c>
      <c r="H67" t="s">
        <v>917</v>
      </c>
      <c r="J67">
        <v>4</v>
      </c>
      <c r="L67">
        <v>151</v>
      </c>
    </row>
    <row r="68" spans="1:12" x14ac:dyDescent="0.25">
      <c r="A68" t="s">
        <v>700</v>
      </c>
      <c r="B68" t="s">
        <v>699</v>
      </c>
      <c r="C68" t="s">
        <v>701</v>
      </c>
      <c r="D68">
        <v>18265</v>
      </c>
      <c r="E68" t="s">
        <v>283</v>
      </c>
      <c r="F68" t="s">
        <v>232</v>
      </c>
      <c r="G68" t="s">
        <v>937</v>
      </c>
      <c r="J68">
        <v>1</v>
      </c>
      <c r="K68" t="s">
        <v>234</v>
      </c>
      <c r="L68">
        <v>100</v>
      </c>
    </row>
    <row r="69" spans="1:12" x14ac:dyDescent="0.25">
      <c r="A69" t="s">
        <v>714</v>
      </c>
      <c r="B69" t="s">
        <v>713</v>
      </c>
      <c r="C69" t="s">
        <v>715</v>
      </c>
      <c r="D69">
        <v>18252</v>
      </c>
      <c r="E69" t="s">
        <v>448</v>
      </c>
      <c r="F69" t="s">
        <v>189</v>
      </c>
      <c r="G69" t="s">
        <v>284</v>
      </c>
      <c r="H69" t="s">
        <v>716</v>
      </c>
      <c r="I69" t="s">
        <v>717</v>
      </c>
      <c r="J69">
        <v>2</v>
      </c>
      <c r="L69">
        <v>150</v>
      </c>
    </row>
    <row r="70" spans="1:12" x14ac:dyDescent="0.25">
      <c r="A70" t="s">
        <v>679</v>
      </c>
      <c r="B70" t="s">
        <v>724</v>
      </c>
      <c r="C70" t="s">
        <v>725</v>
      </c>
      <c r="D70">
        <v>18262</v>
      </c>
      <c r="E70" t="s">
        <v>283</v>
      </c>
      <c r="F70" t="s">
        <v>53</v>
      </c>
      <c r="G70" t="s">
        <v>937</v>
      </c>
      <c r="J70">
        <v>1</v>
      </c>
      <c r="L70">
        <v>100</v>
      </c>
    </row>
    <row r="71" spans="1:12" x14ac:dyDescent="0.25">
      <c r="A71" t="s">
        <v>449</v>
      </c>
      <c r="B71" t="s">
        <v>730</v>
      </c>
      <c r="F71" t="s">
        <v>731</v>
      </c>
      <c r="G71" t="s">
        <v>284</v>
      </c>
      <c r="H71" t="s">
        <v>367</v>
      </c>
      <c r="I71" t="s">
        <v>19</v>
      </c>
      <c r="J71">
        <v>2</v>
      </c>
      <c r="L71">
        <v>150</v>
      </c>
    </row>
    <row r="72" spans="1:12" x14ac:dyDescent="0.25">
      <c r="A72" t="s">
        <v>613</v>
      </c>
      <c r="B72" t="s">
        <v>732</v>
      </c>
      <c r="C72" t="s">
        <v>733</v>
      </c>
      <c r="D72">
        <v>18262</v>
      </c>
      <c r="E72" t="s">
        <v>283</v>
      </c>
      <c r="F72" t="s">
        <v>67</v>
      </c>
      <c r="G72" t="s">
        <v>284</v>
      </c>
      <c r="H72" t="s">
        <v>734</v>
      </c>
      <c r="J72">
        <v>3</v>
      </c>
      <c r="L72">
        <v>150</v>
      </c>
    </row>
    <row r="73" spans="1:12" x14ac:dyDescent="0.25">
      <c r="A73" t="s">
        <v>342</v>
      </c>
      <c r="B73" t="s">
        <v>738</v>
      </c>
      <c r="F73" t="s">
        <v>218</v>
      </c>
      <c r="G73" t="s">
        <v>937</v>
      </c>
      <c r="J73">
        <v>1</v>
      </c>
      <c r="K73" t="s">
        <v>220</v>
      </c>
      <c r="L73">
        <v>100</v>
      </c>
    </row>
    <row r="74" spans="1:12" x14ac:dyDescent="0.25">
      <c r="A74" t="s">
        <v>740</v>
      </c>
      <c r="B74" s="11" t="s">
        <v>739</v>
      </c>
      <c r="C74" s="11" t="s">
        <v>741</v>
      </c>
      <c r="D74" s="11">
        <v>18231</v>
      </c>
      <c r="E74" s="11" t="s">
        <v>290</v>
      </c>
      <c r="F74" s="11" t="s">
        <v>14</v>
      </c>
      <c r="G74" t="s">
        <v>937</v>
      </c>
      <c r="J74">
        <v>1</v>
      </c>
      <c r="L74">
        <v>100</v>
      </c>
    </row>
    <row r="75" spans="1:12" x14ac:dyDescent="0.25">
      <c r="A75" t="s">
        <v>743</v>
      </c>
      <c r="B75" t="s">
        <v>742</v>
      </c>
      <c r="C75" t="s">
        <v>744</v>
      </c>
      <c r="D75">
        <v>18262</v>
      </c>
      <c r="E75" t="s">
        <v>283</v>
      </c>
      <c r="F75" t="s">
        <v>745</v>
      </c>
      <c r="G75" t="s">
        <v>284</v>
      </c>
      <c r="H75" t="s">
        <v>746</v>
      </c>
      <c r="J75">
        <v>5</v>
      </c>
      <c r="L75">
        <v>150</v>
      </c>
    </row>
    <row r="76" spans="1:12" x14ac:dyDescent="0.25">
      <c r="A76" s="11" t="s">
        <v>750</v>
      </c>
      <c r="B76" t="s">
        <v>910</v>
      </c>
      <c r="C76" s="11" t="s">
        <v>751</v>
      </c>
      <c r="D76" s="11">
        <v>18232</v>
      </c>
      <c r="E76" s="11" t="s">
        <v>290</v>
      </c>
      <c r="F76" s="11" t="s">
        <v>752</v>
      </c>
      <c r="G76" t="s">
        <v>937</v>
      </c>
      <c r="J76">
        <v>1</v>
      </c>
      <c r="L76">
        <v>100</v>
      </c>
    </row>
    <row r="77" spans="1:12" x14ac:dyDescent="0.25">
      <c r="A77" s="11" t="s">
        <v>702</v>
      </c>
      <c r="B77" t="s">
        <v>901</v>
      </c>
      <c r="C77" s="11" t="s">
        <v>754</v>
      </c>
      <c r="D77" s="11">
        <v>18266</v>
      </c>
      <c r="E77" s="11" t="s">
        <v>283</v>
      </c>
      <c r="F77" s="11" t="s">
        <v>755</v>
      </c>
      <c r="G77" t="s">
        <v>284</v>
      </c>
      <c r="H77" s="11" t="s">
        <v>932</v>
      </c>
      <c r="J77">
        <v>2</v>
      </c>
      <c r="L77">
        <v>150</v>
      </c>
    </row>
    <row r="78" spans="1:12" x14ac:dyDescent="0.25">
      <c r="A78" t="s">
        <v>765</v>
      </c>
      <c r="B78" t="s">
        <v>764</v>
      </c>
      <c r="C78" t="s">
        <v>766</v>
      </c>
      <c r="D78">
        <v>18266</v>
      </c>
      <c r="E78" t="s">
        <v>283</v>
      </c>
      <c r="F78" t="s">
        <v>767</v>
      </c>
      <c r="G78" t="s">
        <v>937</v>
      </c>
      <c r="J78">
        <v>1</v>
      </c>
      <c r="L78">
        <v>100</v>
      </c>
    </row>
    <row r="79" spans="1:12" x14ac:dyDescent="0.25">
      <c r="A79" t="s">
        <v>394</v>
      </c>
      <c r="B79" t="s">
        <v>903</v>
      </c>
      <c r="F79" t="s">
        <v>123</v>
      </c>
      <c r="G79" t="s">
        <v>284</v>
      </c>
      <c r="H79" t="s">
        <v>933</v>
      </c>
      <c r="J79">
        <v>3</v>
      </c>
      <c r="L79">
        <v>150</v>
      </c>
    </row>
    <row r="80" spans="1:12" x14ac:dyDescent="0.25">
      <c r="A80" t="s">
        <v>783</v>
      </c>
      <c r="B80" t="s">
        <v>782</v>
      </c>
      <c r="C80" t="s">
        <v>784</v>
      </c>
      <c r="E80" t="s">
        <v>283</v>
      </c>
      <c r="F80" t="s">
        <v>213</v>
      </c>
      <c r="G80" t="s">
        <v>284</v>
      </c>
      <c r="J80">
        <v>2</v>
      </c>
      <c r="K80" t="s">
        <v>214</v>
      </c>
      <c r="L80">
        <v>150</v>
      </c>
    </row>
    <row r="81" spans="1:12" x14ac:dyDescent="0.25">
      <c r="A81" t="s">
        <v>786</v>
      </c>
      <c r="B81" t="s">
        <v>785</v>
      </c>
      <c r="F81" t="s">
        <v>787</v>
      </c>
      <c r="G81" t="s">
        <v>937</v>
      </c>
      <c r="J81">
        <v>1</v>
      </c>
      <c r="K81" t="s">
        <v>237</v>
      </c>
      <c r="L81">
        <v>100</v>
      </c>
    </row>
    <row r="82" spans="1:12" x14ac:dyDescent="0.25">
      <c r="A82" t="s">
        <v>789</v>
      </c>
      <c r="B82" t="s">
        <v>788</v>
      </c>
      <c r="C82" t="s">
        <v>790</v>
      </c>
      <c r="D82">
        <v>18252</v>
      </c>
      <c r="E82" t="s">
        <v>290</v>
      </c>
      <c r="F82" t="s">
        <v>64</v>
      </c>
      <c r="G82" t="s">
        <v>937</v>
      </c>
      <c r="J82">
        <v>1</v>
      </c>
      <c r="L82">
        <v>100</v>
      </c>
    </row>
    <row r="83" spans="1:12" x14ac:dyDescent="0.25">
      <c r="A83" t="s">
        <v>926</v>
      </c>
      <c r="B83" t="s">
        <v>935</v>
      </c>
      <c r="G83" t="s">
        <v>284</v>
      </c>
      <c r="J83">
        <v>2</v>
      </c>
      <c r="L83">
        <v>150</v>
      </c>
    </row>
    <row r="84" spans="1:12" x14ac:dyDescent="0.25">
      <c r="A84" t="s">
        <v>803</v>
      </c>
      <c r="B84" t="s">
        <v>802</v>
      </c>
      <c r="C84" t="s">
        <v>804</v>
      </c>
      <c r="D84">
        <v>18232</v>
      </c>
      <c r="E84" t="s">
        <v>290</v>
      </c>
      <c r="F84" t="s">
        <v>805</v>
      </c>
      <c r="G84" t="s">
        <v>937</v>
      </c>
      <c r="J84">
        <v>1</v>
      </c>
      <c r="K84" s="3" t="s">
        <v>178</v>
      </c>
      <c r="L84">
        <v>100</v>
      </c>
    </row>
    <row r="85" spans="1:12" x14ac:dyDescent="0.25">
      <c r="A85" t="s">
        <v>819</v>
      </c>
      <c r="B85" t="s">
        <v>818</v>
      </c>
      <c r="C85" t="s">
        <v>820</v>
      </c>
      <c r="D85">
        <v>18450</v>
      </c>
      <c r="E85" t="s">
        <v>574</v>
      </c>
      <c r="F85" t="s">
        <v>44</v>
      </c>
      <c r="G85" t="s">
        <v>937</v>
      </c>
      <c r="J85">
        <v>1</v>
      </c>
      <c r="L85">
        <v>100</v>
      </c>
    </row>
    <row r="86" spans="1:12" x14ac:dyDescent="0.25">
      <c r="A86" t="s">
        <v>541</v>
      </c>
      <c r="B86" t="s">
        <v>821</v>
      </c>
      <c r="C86" t="s">
        <v>822</v>
      </c>
      <c r="D86">
        <v>18267</v>
      </c>
      <c r="E86" t="s">
        <v>448</v>
      </c>
      <c r="F86" t="s">
        <v>823</v>
      </c>
      <c r="G86" t="s">
        <v>284</v>
      </c>
      <c r="H86" t="s">
        <v>824</v>
      </c>
      <c r="J86">
        <v>4</v>
      </c>
      <c r="K86" t="s">
        <v>209</v>
      </c>
      <c r="L86">
        <v>150</v>
      </c>
    </row>
    <row r="87" spans="1:12" x14ac:dyDescent="0.25">
      <c r="A87" t="s">
        <v>316</v>
      </c>
      <c r="B87" t="s">
        <v>821</v>
      </c>
      <c r="F87" s="11" t="s">
        <v>825</v>
      </c>
      <c r="G87" t="s">
        <v>937</v>
      </c>
      <c r="I87" t="s">
        <v>115</v>
      </c>
      <c r="J87">
        <v>1</v>
      </c>
      <c r="L87">
        <v>500</v>
      </c>
    </row>
    <row r="88" spans="1:12" x14ac:dyDescent="0.25">
      <c r="A88" t="s">
        <v>776</v>
      </c>
      <c r="B88" t="s">
        <v>821</v>
      </c>
      <c r="C88" s="11" t="s">
        <v>827</v>
      </c>
      <c r="D88" s="11">
        <v>18742</v>
      </c>
      <c r="E88" s="11" t="s">
        <v>828</v>
      </c>
      <c r="F88" s="11" t="s">
        <v>829</v>
      </c>
      <c r="G88" t="s">
        <v>937</v>
      </c>
      <c r="J88">
        <v>1</v>
      </c>
      <c r="L88">
        <v>100</v>
      </c>
    </row>
    <row r="89" spans="1:12" x14ac:dyDescent="0.25">
      <c r="A89" t="s">
        <v>831</v>
      </c>
      <c r="B89" t="s">
        <v>830</v>
      </c>
      <c r="C89" t="s">
        <v>924</v>
      </c>
      <c r="D89">
        <v>11521</v>
      </c>
      <c r="E89" t="s">
        <v>318</v>
      </c>
      <c r="F89" t="s">
        <v>833</v>
      </c>
      <c r="G89" t="s">
        <v>284</v>
      </c>
      <c r="H89" t="s">
        <v>834</v>
      </c>
      <c r="I89" t="s">
        <v>835</v>
      </c>
      <c r="J89">
        <v>5</v>
      </c>
      <c r="L89">
        <v>150</v>
      </c>
    </row>
    <row r="90" spans="1:12" x14ac:dyDescent="0.25">
      <c r="A90" t="s">
        <v>331</v>
      </c>
      <c r="B90" t="s">
        <v>905</v>
      </c>
      <c r="F90" t="s">
        <v>137</v>
      </c>
      <c r="G90" t="s">
        <v>284</v>
      </c>
      <c r="H90" t="s">
        <v>934</v>
      </c>
      <c r="J90">
        <v>4</v>
      </c>
      <c r="L90">
        <v>150</v>
      </c>
    </row>
    <row r="91" spans="1:12" x14ac:dyDescent="0.25">
      <c r="A91" t="s">
        <v>837</v>
      </c>
      <c r="B91" t="s">
        <v>836</v>
      </c>
      <c r="F91" t="s">
        <v>838</v>
      </c>
      <c r="G91" t="s">
        <v>284</v>
      </c>
      <c r="H91" t="s">
        <v>839</v>
      </c>
      <c r="J91">
        <v>2</v>
      </c>
    </row>
    <row r="92" spans="1:12" x14ac:dyDescent="0.25">
      <c r="A92" t="s">
        <v>398</v>
      </c>
      <c r="B92" t="s">
        <v>840</v>
      </c>
      <c r="C92" t="s">
        <v>609</v>
      </c>
      <c r="D92">
        <v>18268</v>
      </c>
      <c r="E92" t="s">
        <v>283</v>
      </c>
      <c r="F92" t="s">
        <v>210</v>
      </c>
      <c r="G92" t="s">
        <v>937</v>
      </c>
      <c r="J92">
        <v>1</v>
      </c>
      <c r="K92" t="s">
        <v>212</v>
      </c>
      <c r="L92">
        <v>100</v>
      </c>
    </row>
    <row r="93" spans="1:12" x14ac:dyDescent="0.25">
      <c r="A93" s="11" t="s">
        <v>862</v>
      </c>
      <c r="B93" t="s">
        <v>900</v>
      </c>
      <c r="C93" s="11" t="s">
        <v>863</v>
      </c>
      <c r="D93" s="11">
        <v>18255</v>
      </c>
      <c r="E93" s="11" t="s">
        <v>283</v>
      </c>
      <c r="F93" s="11" t="s">
        <v>864</v>
      </c>
      <c r="G93" t="s">
        <v>284</v>
      </c>
      <c r="H93" s="11" t="s">
        <v>328</v>
      </c>
      <c r="I93" s="11" t="s">
        <v>190</v>
      </c>
      <c r="J93">
        <v>2</v>
      </c>
      <c r="L93">
        <v>150</v>
      </c>
    </row>
    <row r="94" spans="1:12" x14ac:dyDescent="0.25">
      <c r="A94" s="11" t="s">
        <v>377</v>
      </c>
      <c r="B94" t="s">
        <v>908</v>
      </c>
      <c r="C94" s="11" t="s">
        <v>860</v>
      </c>
      <c r="D94" s="11">
        <v>18762</v>
      </c>
      <c r="E94" s="11" t="s">
        <v>448</v>
      </c>
      <c r="F94" s="11" t="s">
        <v>861</v>
      </c>
      <c r="G94" t="s">
        <v>284</v>
      </c>
      <c r="H94" t="s">
        <v>919</v>
      </c>
      <c r="J94">
        <v>2</v>
      </c>
      <c r="L94">
        <v>150</v>
      </c>
    </row>
    <row r="95" spans="1:12" x14ac:dyDescent="0.25">
      <c r="A95" t="s">
        <v>921</v>
      </c>
      <c r="B95" t="s">
        <v>904</v>
      </c>
      <c r="F95" t="s">
        <v>140</v>
      </c>
      <c r="G95" t="s">
        <v>937</v>
      </c>
      <c r="H95" t="s">
        <v>328</v>
      </c>
      <c r="J95">
        <v>2</v>
      </c>
      <c r="L95">
        <v>100</v>
      </c>
    </row>
    <row r="96" spans="1:12" x14ac:dyDescent="0.25">
      <c r="A96" t="s">
        <v>866</v>
      </c>
      <c r="B96" t="s">
        <v>865</v>
      </c>
      <c r="C96" t="s">
        <v>867</v>
      </c>
      <c r="D96">
        <v>18264</v>
      </c>
      <c r="E96" t="s">
        <v>283</v>
      </c>
      <c r="F96" t="s">
        <v>868</v>
      </c>
      <c r="G96" t="s">
        <v>284</v>
      </c>
      <c r="J96">
        <v>2</v>
      </c>
      <c r="K96" t="s">
        <v>171</v>
      </c>
      <c r="L96">
        <v>150</v>
      </c>
    </row>
    <row r="97" spans="1:12" x14ac:dyDescent="0.25">
      <c r="A97" t="s">
        <v>887</v>
      </c>
      <c r="B97" t="s">
        <v>886</v>
      </c>
      <c r="C97" t="s">
        <v>354</v>
      </c>
      <c r="D97">
        <v>18268</v>
      </c>
      <c r="E97" t="s">
        <v>283</v>
      </c>
      <c r="F97" t="s">
        <v>888</v>
      </c>
      <c r="G97" t="s">
        <v>284</v>
      </c>
      <c r="J97">
        <v>2</v>
      </c>
      <c r="K97" t="s">
        <v>197</v>
      </c>
      <c r="L97">
        <v>150</v>
      </c>
    </row>
    <row r="98" spans="1:12" x14ac:dyDescent="0.25">
      <c r="A98" t="s">
        <v>890</v>
      </c>
      <c r="B98" t="s">
        <v>889</v>
      </c>
      <c r="C98" t="s">
        <v>891</v>
      </c>
      <c r="D98">
        <v>18732</v>
      </c>
      <c r="E98" t="s">
        <v>448</v>
      </c>
      <c r="F98" t="s">
        <v>198</v>
      </c>
      <c r="G98" t="s">
        <v>284</v>
      </c>
      <c r="J98">
        <v>2</v>
      </c>
      <c r="K98" t="s">
        <v>199</v>
      </c>
      <c r="L98">
        <v>150</v>
      </c>
    </row>
  </sheetData>
  <sortState xmlns:xlrd2="http://schemas.microsoft.com/office/spreadsheetml/2017/richdata2" ref="A5:L98">
    <sortCondition ref="B5:B98"/>
    <sortCondition ref="A5:A98"/>
  </sortState>
  <hyperlinks>
    <hyperlink ref="F62" r:id="rId1" xr:uid="{078F8F48-9B04-46BC-9033-71BB9D0CB004}"/>
    <hyperlink ref="F5" r:id="rId2" xr:uid="{ED6A84EC-74FE-4AB0-861B-412C5A394132}"/>
    <hyperlink ref="F39" r:id="rId3" xr:uid="{6B0F7BCD-8266-4D2C-B0B3-45B65F7DBB9F}"/>
    <hyperlink ref="F93" r:id="rId4" xr:uid="{BB91B662-8AAF-4315-B929-C160DA7BA9D5}"/>
    <hyperlink ref="I93" r:id="rId5" xr:uid="{47B37EC0-644B-421C-840B-1A3653C628DA}"/>
    <hyperlink ref="F74" r:id="rId6" xr:uid="{E6646583-B020-4A73-9A7E-72A8A72ED9EC}"/>
    <hyperlink ref="F27" r:id="rId7" xr:uid="{40F882C5-A66F-41BD-9EA8-91A45FCA11E7}"/>
    <hyperlink ref="F19" r:id="rId8" xr:uid="{FD55B8F0-4ABD-4E65-9BB7-F8B7A09AD6AF}"/>
    <hyperlink ref="F15" r:id="rId9" xr:uid="{51011A87-3F7A-47FB-8BBC-FD935BBF69E2}"/>
    <hyperlink ref="F76" r:id="rId10" xr:uid="{34440888-E09B-411A-8700-7F34776C735B}"/>
    <hyperlink ref="F66" r:id="rId11" xr:uid="{BF6BF034-61B4-416E-BF03-46874EDEE467}"/>
    <hyperlink ref="F29" r:id="rId12" xr:uid="{207DA99C-24D9-46A2-8209-8EF7D3382CED}"/>
    <hyperlink ref="F77" r:id="rId13" xr:uid="{27CDCB24-CB53-409C-BFFC-15AF9EE5C30C}"/>
    <hyperlink ref="F60" r:id="rId14" xr:uid="{D9428BFA-50E9-4F14-B0B4-FD8CFBAE6600}"/>
    <hyperlink ref="F24" r:id="rId15" xr:uid="{62105C47-F553-4D53-8ACE-924E8124CB46}"/>
    <hyperlink ref="F59" r:id="rId16" xr:uid="{94CB0B62-EC54-4F64-9B27-9155988FCECF}"/>
    <hyperlink ref="F94" r:id="rId17" xr:uid="{BA6C16C2-A1D6-4343-9490-61406368EAAB}"/>
    <hyperlink ref="F44" r:id="rId18" xr:uid="{BF62A9D6-FF85-4D61-96B2-312B6C8DF450}"/>
    <hyperlink ref="F88" r:id="rId19" xr:uid="{4B1E6C63-1D09-4430-9F6B-61A419FF251F}"/>
    <hyperlink ref="F87" r:id="rId20" xr:uid="{95BEE526-5D78-481F-812F-81E3302BAE72}"/>
    <hyperlink ref="F52" r:id="rId21" xr:uid="{89109231-A54E-442D-ADD4-07694A8EAC4C}"/>
    <hyperlink ref="F53" r:id="rId22" xr:uid="{5347A51B-0FF0-471E-9B2C-A382DED496D7}"/>
  </hyperlinks>
  <pageMargins left="0.7" right="0.7" top="0.75" bottom="0.75" header="0.3" footer="0.3"/>
  <pageSetup paperSize="9" orientation="portrait" r:id="rId23"/>
  <drawing r:id="rId2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78936-8AA7-4AE1-AC91-9C524FBC8198}">
  <dimension ref="A4:A114"/>
  <sheetViews>
    <sheetView topLeftCell="A94" workbookViewId="0">
      <selection activeCell="A114" sqref="A4:A114"/>
    </sheetView>
  </sheetViews>
  <sheetFormatPr defaultColWidth="8.85546875" defaultRowHeight="15" x14ac:dyDescent="0.25"/>
  <sheetData>
    <row r="4" spans="1:1" x14ac:dyDescent="0.25">
      <c r="A4" s="21" t="s">
        <v>997</v>
      </c>
    </row>
    <row r="5" spans="1:1" x14ac:dyDescent="0.25">
      <c r="A5" s="22" t="s">
        <v>302</v>
      </c>
    </row>
    <row r="6" spans="1:1" x14ac:dyDescent="0.25">
      <c r="A6" s="22" t="s">
        <v>238</v>
      </c>
    </row>
    <row r="7" spans="1:1" x14ac:dyDescent="0.25">
      <c r="A7" s="22" t="s">
        <v>314</v>
      </c>
    </row>
    <row r="8" spans="1:1" x14ac:dyDescent="0.25">
      <c r="A8" s="22" t="s">
        <v>375</v>
      </c>
    </row>
    <row r="9" spans="1:1" x14ac:dyDescent="0.25">
      <c r="A9" s="22" t="s">
        <v>203</v>
      </c>
    </row>
    <row r="10" spans="1:1" x14ac:dyDescent="0.25">
      <c r="A10" s="22" t="s">
        <v>439</v>
      </c>
    </row>
    <row r="11" spans="1:1" x14ac:dyDescent="0.25">
      <c r="A11" s="22" t="s">
        <v>474</v>
      </c>
    </row>
    <row r="12" spans="1:1" x14ac:dyDescent="0.25">
      <c r="A12" s="22" t="s">
        <v>229</v>
      </c>
    </row>
    <row r="13" spans="1:1" x14ac:dyDescent="0.25">
      <c r="A13" s="22" t="s">
        <v>517</v>
      </c>
    </row>
    <row r="14" spans="1:1" x14ac:dyDescent="0.25">
      <c r="A14" s="22" t="s">
        <v>590</v>
      </c>
    </row>
    <row r="15" spans="1:1" x14ac:dyDescent="0.25">
      <c r="A15" s="22" t="s">
        <v>41</v>
      </c>
    </row>
    <row r="16" spans="1:1" x14ac:dyDescent="0.25">
      <c r="A16" s="22" t="s">
        <v>247</v>
      </c>
    </row>
    <row r="17" spans="1:1" x14ac:dyDescent="0.25">
      <c r="A17" s="22" t="s">
        <v>65</v>
      </c>
    </row>
    <row r="18" spans="1:1" x14ac:dyDescent="0.25">
      <c r="A18" s="22" t="s">
        <v>232</v>
      </c>
    </row>
    <row r="19" spans="1:1" x14ac:dyDescent="0.25">
      <c r="A19" s="22" t="s">
        <v>53</v>
      </c>
    </row>
    <row r="20" spans="1:1" x14ac:dyDescent="0.25">
      <c r="A20" s="22" t="s">
        <v>787</v>
      </c>
    </row>
    <row r="21" spans="1:1" x14ac:dyDescent="0.25">
      <c r="A21" s="22" t="s">
        <v>64</v>
      </c>
    </row>
    <row r="22" spans="1:1" x14ac:dyDescent="0.25">
      <c r="A22" s="22" t="s">
        <v>805</v>
      </c>
    </row>
    <row r="23" spans="1:1" x14ac:dyDescent="0.25">
      <c r="A23" s="22" t="s">
        <v>44</v>
      </c>
    </row>
    <row r="24" spans="1:1" x14ac:dyDescent="0.25">
      <c r="A24" s="22" t="s">
        <v>210</v>
      </c>
    </row>
    <row r="25" spans="1:1" x14ac:dyDescent="0.25">
      <c r="A25" s="22" t="s">
        <v>533</v>
      </c>
    </row>
    <row r="26" spans="1:1" x14ac:dyDescent="0.25">
      <c r="A26" s="22" t="s">
        <v>46</v>
      </c>
    </row>
    <row r="27" spans="1:1" x14ac:dyDescent="0.25">
      <c r="A27" s="22" t="s">
        <v>218</v>
      </c>
    </row>
    <row r="28" spans="1:1" x14ac:dyDescent="0.25">
      <c r="A28" s="22" t="s">
        <v>767</v>
      </c>
    </row>
    <row r="29" spans="1:1" x14ac:dyDescent="0.25">
      <c r="A29" s="22" t="s">
        <v>26</v>
      </c>
    </row>
    <row r="30" spans="1:1" x14ac:dyDescent="0.25">
      <c r="A30" s="22" t="s">
        <v>56</v>
      </c>
    </row>
    <row r="31" spans="1:1" x14ac:dyDescent="0.25">
      <c r="A31" s="22" t="s">
        <v>134</v>
      </c>
    </row>
    <row r="32" spans="1:1" x14ac:dyDescent="0.25">
      <c r="A32" s="22" t="s">
        <v>140</v>
      </c>
    </row>
    <row r="33" spans="1:1" x14ac:dyDescent="0.25">
      <c r="A33" s="22" t="s">
        <v>698</v>
      </c>
    </row>
    <row r="34" spans="1:1" x14ac:dyDescent="0.25">
      <c r="A34" s="22" t="s">
        <v>38</v>
      </c>
    </row>
    <row r="35" spans="1:1" x14ac:dyDescent="0.25">
      <c r="A35" s="22" t="s">
        <v>248</v>
      </c>
    </row>
    <row r="36" spans="1:1" x14ac:dyDescent="0.25">
      <c r="A36" s="22" t="s">
        <v>14</v>
      </c>
    </row>
    <row r="37" spans="1:1" x14ac:dyDescent="0.25">
      <c r="A37" s="22" t="s">
        <v>752</v>
      </c>
    </row>
    <row r="38" spans="1:1" x14ac:dyDescent="0.25">
      <c r="A38" s="22" t="s">
        <v>829</v>
      </c>
    </row>
    <row r="39" spans="1:1" x14ac:dyDescent="0.25">
      <c r="A39" s="22" t="s">
        <v>322</v>
      </c>
    </row>
    <row r="40" spans="1:1" x14ac:dyDescent="0.25">
      <c r="A40" s="22" t="s">
        <v>254</v>
      </c>
    </row>
    <row r="41" spans="1:1" x14ac:dyDescent="0.25">
      <c r="A41" s="22" t="s">
        <v>95</v>
      </c>
    </row>
    <row r="42" spans="1:1" x14ac:dyDescent="0.25">
      <c r="A42" s="22" t="s">
        <v>478</v>
      </c>
    </row>
    <row r="43" spans="1:1" x14ac:dyDescent="0.25">
      <c r="A43" s="22" t="s">
        <v>73</v>
      </c>
    </row>
    <row r="44" spans="1:1" x14ac:dyDescent="0.25">
      <c r="A44" s="22" t="s">
        <v>251</v>
      </c>
    </row>
    <row r="45" spans="1:1" x14ac:dyDescent="0.25">
      <c r="A45" s="22" t="s">
        <v>587</v>
      </c>
    </row>
    <row r="46" spans="1:1" x14ac:dyDescent="0.25">
      <c r="A46" s="22" t="s">
        <v>202</v>
      </c>
    </row>
    <row r="47" spans="1:1" x14ac:dyDescent="0.25">
      <c r="A47" s="22" t="s">
        <v>683</v>
      </c>
    </row>
    <row r="48" spans="1:1" x14ac:dyDescent="0.25">
      <c r="A48" s="22" t="s">
        <v>868</v>
      </c>
    </row>
    <row r="49" spans="1:1" x14ac:dyDescent="0.25">
      <c r="A49" s="22" t="s">
        <v>198</v>
      </c>
    </row>
    <row r="50" spans="1:1" x14ac:dyDescent="0.25">
      <c r="A50" s="22" t="s">
        <v>250</v>
      </c>
    </row>
    <row r="51" spans="1:1" x14ac:dyDescent="0.25">
      <c r="A51" s="22" t="s">
        <v>187</v>
      </c>
    </row>
    <row r="52" spans="1:1" x14ac:dyDescent="0.25">
      <c r="A52" s="22" t="s">
        <v>113</v>
      </c>
    </row>
    <row r="53" spans="1:1" x14ac:dyDescent="0.25">
      <c r="A53" s="22" t="s">
        <v>335</v>
      </c>
    </row>
    <row r="54" spans="1:1" x14ac:dyDescent="0.25">
      <c r="A54" s="22" t="s">
        <v>419</v>
      </c>
    </row>
    <row r="55" spans="1:1" x14ac:dyDescent="0.25">
      <c r="A55" s="22" t="s">
        <v>88</v>
      </c>
    </row>
    <row r="56" spans="1:1" x14ac:dyDescent="0.25">
      <c r="A56" s="22" t="s">
        <v>76</v>
      </c>
    </row>
    <row r="57" spans="1:1" x14ac:dyDescent="0.25">
      <c r="A57" s="22" t="s">
        <v>184</v>
      </c>
    </row>
    <row r="58" spans="1:1" x14ac:dyDescent="0.25">
      <c r="A58" s="22" t="s">
        <v>470</v>
      </c>
    </row>
    <row r="59" spans="1:1" x14ac:dyDescent="0.25">
      <c r="A59" s="22" t="s">
        <v>501</v>
      </c>
    </row>
    <row r="60" spans="1:1" x14ac:dyDescent="0.25">
      <c r="A60" s="22" t="s">
        <v>85</v>
      </c>
    </row>
    <row r="61" spans="1:1" x14ac:dyDescent="0.25">
      <c r="A61" s="22" t="s">
        <v>520</v>
      </c>
    </row>
    <row r="62" spans="1:1" x14ac:dyDescent="0.25">
      <c r="A62" s="22" t="s">
        <v>81</v>
      </c>
    </row>
    <row r="63" spans="1:1" x14ac:dyDescent="0.25">
      <c r="A63" s="22" t="s">
        <v>642</v>
      </c>
    </row>
    <row r="64" spans="1:1" x14ac:dyDescent="0.25">
      <c r="A64" s="22" t="s">
        <v>108</v>
      </c>
    </row>
    <row r="65" spans="1:1" x14ac:dyDescent="0.25">
      <c r="A65" s="22" t="s">
        <v>675</v>
      </c>
    </row>
    <row r="66" spans="1:1" x14ac:dyDescent="0.25">
      <c r="A66" s="22" t="s">
        <v>194</v>
      </c>
    </row>
    <row r="67" spans="1:1" x14ac:dyDescent="0.25">
      <c r="A67" s="22" t="s">
        <v>244</v>
      </c>
    </row>
    <row r="68" spans="1:1" x14ac:dyDescent="0.25">
      <c r="A68" s="22" t="s">
        <v>189</v>
      </c>
    </row>
    <row r="69" spans="1:1" x14ac:dyDescent="0.25">
      <c r="A69" s="22" t="s">
        <v>67</v>
      </c>
    </row>
    <row r="70" spans="1:1" x14ac:dyDescent="0.25">
      <c r="A70" s="22" t="s">
        <v>745</v>
      </c>
    </row>
    <row r="71" spans="1:1" x14ac:dyDescent="0.25">
      <c r="A71" s="22" t="s">
        <v>755</v>
      </c>
    </row>
    <row r="72" spans="1:1" x14ac:dyDescent="0.25">
      <c r="A72" s="22" t="s">
        <v>213</v>
      </c>
    </row>
    <row r="73" spans="1:1" x14ac:dyDescent="0.25">
      <c r="A73" s="22" t="s">
        <v>823</v>
      </c>
    </row>
    <row r="74" spans="1:1" x14ac:dyDescent="0.25">
      <c r="A74" s="22" t="s">
        <v>833</v>
      </c>
    </row>
    <row r="75" spans="1:1" x14ac:dyDescent="0.25">
      <c r="A75" s="22" t="s">
        <v>137</v>
      </c>
    </row>
    <row r="76" spans="1:1" x14ac:dyDescent="0.25">
      <c r="A76" s="22" t="s">
        <v>864</v>
      </c>
    </row>
    <row r="77" spans="1:1" x14ac:dyDescent="0.25">
      <c r="A77" s="22" t="s">
        <v>861</v>
      </c>
    </row>
    <row r="78" spans="1:1" x14ac:dyDescent="0.25">
      <c r="A78" s="22" t="s">
        <v>888</v>
      </c>
    </row>
    <row r="79" spans="1:1" x14ac:dyDescent="0.25">
      <c r="A79" s="22" t="s">
        <v>383</v>
      </c>
    </row>
    <row r="80" spans="1:1" x14ac:dyDescent="0.25">
      <c r="A80" s="22" t="s">
        <v>126</v>
      </c>
    </row>
    <row r="81" spans="1:1" x14ac:dyDescent="0.25">
      <c r="A81" s="22" t="s">
        <v>144</v>
      </c>
    </row>
    <row r="82" spans="1:1" x14ac:dyDescent="0.25">
      <c r="A82" s="22" t="s">
        <v>648</v>
      </c>
    </row>
    <row r="83" spans="1:1" x14ac:dyDescent="0.25">
      <c r="A83" s="22" t="s">
        <v>123</v>
      </c>
    </row>
    <row r="84" spans="1:1" x14ac:dyDescent="0.25">
      <c r="A84" s="22" t="s">
        <v>12</v>
      </c>
    </row>
    <row r="85" spans="1:1" x14ac:dyDescent="0.25">
      <c r="A85" s="22" t="s">
        <v>731</v>
      </c>
    </row>
    <row r="86" spans="1:1" x14ac:dyDescent="0.25">
      <c r="A86" s="22" t="s">
        <v>636</v>
      </c>
    </row>
    <row r="87" spans="1:1" x14ac:dyDescent="0.25">
      <c r="A87" s="22" t="s">
        <v>537</v>
      </c>
    </row>
    <row r="88" spans="1:1" x14ac:dyDescent="0.25">
      <c r="A88" s="22" t="s">
        <v>825</v>
      </c>
    </row>
    <row r="89" spans="1:1" x14ac:dyDescent="0.25">
      <c r="A89" s="22" t="s">
        <v>36</v>
      </c>
    </row>
    <row r="90" spans="1:1" x14ac:dyDescent="0.25">
      <c r="A90" s="22" t="s">
        <v>621</v>
      </c>
    </row>
    <row r="91" spans="1:1" x14ac:dyDescent="0.25">
      <c r="A91" s="22" t="s">
        <v>540</v>
      </c>
    </row>
    <row r="92" spans="1:1" x14ac:dyDescent="0.25">
      <c r="A92" s="22" t="s">
        <v>693</v>
      </c>
    </row>
    <row r="93" spans="1:1" x14ac:dyDescent="0.25">
      <c r="A93" s="22" t="s">
        <v>838</v>
      </c>
    </row>
    <row r="94" spans="1:1" x14ac:dyDescent="0.25">
      <c r="A94" s="22" t="s">
        <v>606</v>
      </c>
    </row>
    <row r="95" spans="1:1" x14ac:dyDescent="0.25">
      <c r="A95" s="22" t="s">
        <v>685</v>
      </c>
    </row>
    <row r="96" spans="1:1" x14ac:dyDescent="0.25">
      <c r="A96" s="2" t="s">
        <v>93</v>
      </c>
    </row>
    <row r="97" spans="1:1" x14ac:dyDescent="0.25">
      <c r="A97" s="22" t="s">
        <v>337</v>
      </c>
    </row>
    <row r="98" spans="1:1" x14ac:dyDescent="0.25">
      <c r="A98" s="22" t="s">
        <v>717</v>
      </c>
    </row>
    <row r="99" spans="1:1" x14ac:dyDescent="0.25">
      <c r="A99" s="22" t="s">
        <v>995</v>
      </c>
    </row>
    <row r="100" spans="1:1" x14ac:dyDescent="0.25">
      <c r="A100" s="2" t="s">
        <v>1130</v>
      </c>
    </row>
    <row r="101" spans="1:1" x14ac:dyDescent="0.25">
      <c r="A101" s="2" t="s">
        <v>1131</v>
      </c>
    </row>
    <row r="102" spans="1:1" x14ac:dyDescent="0.25">
      <c r="A102" s="22" t="s">
        <v>996</v>
      </c>
    </row>
    <row r="103" spans="1:1" x14ac:dyDescent="0.25">
      <c r="A103" s="22" t="s">
        <v>190</v>
      </c>
    </row>
    <row r="104" spans="1:1" x14ac:dyDescent="0.25">
      <c r="A104" s="22" t="s">
        <v>19</v>
      </c>
    </row>
    <row r="105" spans="1:1" x14ac:dyDescent="0.25">
      <c r="A105" s="22" t="s">
        <v>115</v>
      </c>
    </row>
    <row r="106" spans="1:1" x14ac:dyDescent="0.25">
      <c r="A106" s="22" t="s">
        <v>34</v>
      </c>
    </row>
    <row r="107" spans="1:1" x14ac:dyDescent="0.25">
      <c r="A107" s="2" t="s">
        <v>974</v>
      </c>
    </row>
    <row r="108" spans="1:1" x14ac:dyDescent="0.25">
      <c r="A108" s="2" t="s">
        <v>978</v>
      </c>
    </row>
    <row r="109" spans="1:1" x14ac:dyDescent="0.25">
      <c r="A109" s="3" t="s">
        <v>991</v>
      </c>
    </row>
    <row r="110" spans="1:1" x14ac:dyDescent="0.25">
      <c r="A110" s="24" t="s">
        <v>1109</v>
      </c>
    </row>
    <row r="111" spans="1:1" x14ac:dyDescent="0.25">
      <c r="A111" s="25" t="s">
        <v>1128</v>
      </c>
    </row>
    <row r="112" spans="1:1" x14ac:dyDescent="0.25">
      <c r="A112" s="24" t="s">
        <v>1129</v>
      </c>
    </row>
    <row r="113" spans="1:1" x14ac:dyDescent="0.25">
      <c r="A113" s="24" t="s">
        <v>1126</v>
      </c>
    </row>
    <row r="114" spans="1:1" x14ac:dyDescent="0.25">
      <c r="A114" s="24" t="s">
        <v>1104</v>
      </c>
    </row>
  </sheetData>
  <hyperlinks>
    <hyperlink ref="A111" r:id="rId1" display="mailto:bim.murray@gmail.com" xr:uid="{96C5C569-E9CA-7A48-9831-1413FDE48EC6}"/>
    <hyperlink ref="A96" r:id="rId2" xr:uid="{1B0EDD35-B606-0C41-AE71-65D5FC3C3E16}"/>
    <hyperlink ref="A100" r:id="rId3" xr:uid="{5C6F4B95-B5E4-8C42-9F57-437478E6F4CB}"/>
    <hyperlink ref="A101" r:id="rId4" xr:uid="{A21AA19A-0946-CE4A-985C-27A59E0CA01F}"/>
  </hyperlinks>
  <pageMargins left="0.7" right="0.7" top="0.75" bottom="0.75" header="0.3" footer="0.3"/>
  <pageSetup paperSize="9" orientation="portrait" r:id="rId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958DC-71AB-409A-8DD0-3FA3FD198ED0}">
  <dimension ref="A2:J16"/>
  <sheetViews>
    <sheetView workbookViewId="0">
      <selection activeCell="C10" sqref="C10"/>
    </sheetView>
  </sheetViews>
  <sheetFormatPr defaultColWidth="8.85546875" defaultRowHeight="15" x14ac:dyDescent="0.25"/>
  <cols>
    <col min="1" max="1" width="47.42578125" customWidth="1"/>
    <col min="2" max="2" width="22.42578125" customWidth="1"/>
    <col min="9" max="9" width="24.140625" bestFit="1" customWidth="1"/>
    <col min="10" max="10" width="14" bestFit="1" customWidth="1"/>
  </cols>
  <sheetData>
    <row r="2" spans="1:10" x14ac:dyDescent="0.25">
      <c r="I2" s="4" t="s">
        <v>260</v>
      </c>
      <c r="J2" t="s">
        <v>262</v>
      </c>
    </row>
    <row r="3" spans="1:10" ht="29.25" thickBot="1" x14ac:dyDescent="0.5">
      <c r="A3" s="36" t="s">
        <v>270</v>
      </c>
      <c r="B3" s="36"/>
      <c r="C3" s="36"/>
      <c r="D3" s="36"/>
      <c r="I3" s="5" t="s">
        <v>9</v>
      </c>
      <c r="J3">
        <v>2751</v>
      </c>
    </row>
    <row r="4" spans="1:10" ht="28.5" x14ac:dyDescent="0.45">
      <c r="A4" s="10"/>
      <c r="B4" s="10"/>
      <c r="C4" s="10"/>
      <c r="D4" s="10"/>
      <c r="I4" s="5" t="s">
        <v>152</v>
      </c>
      <c r="J4">
        <v>150</v>
      </c>
    </row>
    <row r="5" spans="1:10" x14ac:dyDescent="0.25">
      <c r="I5" s="5" t="s">
        <v>145</v>
      </c>
      <c r="J5">
        <v>-8027.4</v>
      </c>
    </row>
    <row r="6" spans="1:10" ht="23.25" x14ac:dyDescent="0.35">
      <c r="A6" s="6" t="s">
        <v>259</v>
      </c>
      <c r="B6" s="7">
        <v>25914.799999999999</v>
      </c>
      <c r="I6" s="5" t="s">
        <v>8</v>
      </c>
      <c r="J6">
        <v>-754</v>
      </c>
    </row>
    <row r="7" spans="1:10" ht="23.25" x14ac:dyDescent="0.35">
      <c r="A7" s="8" t="s">
        <v>263</v>
      </c>
      <c r="B7" s="9">
        <f>GETPIVOTDATA("Belopp",$I$2,"Namn","BG INSÄTTNING 1")+GETPIVOTDATA("Belopp",$I$2,"Namn","BG INSÄTTNING 2")+GETPIVOTDATA("Belopp",$I$2,"Namn","SWISH INBETAL")</f>
        <v>12901</v>
      </c>
      <c r="I7" s="5" t="s">
        <v>15</v>
      </c>
      <c r="J7">
        <v>10000</v>
      </c>
    </row>
    <row r="8" spans="1:10" ht="23.25" x14ac:dyDescent="0.35">
      <c r="A8" s="8" t="s">
        <v>264</v>
      </c>
      <c r="B8" s="9">
        <f>GETPIVOTDATA("Belopp",$I$2,"Namn","SWISH AVGIFT")+GETPIVOTDATA("Belopp",$I$2,"Namn","PRIS ENL SPEC")</f>
        <v>-2054</v>
      </c>
      <c r="I8" s="5" t="s">
        <v>266</v>
      </c>
    </row>
    <row r="9" spans="1:10" ht="23.25" x14ac:dyDescent="0.35">
      <c r="A9" s="6" t="s">
        <v>265</v>
      </c>
      <c r="B9" s="7">
        <f>GETPIVOTDATA("Belopp",$I$2,"Namn","Skandinaviska Enskilda Ba")</f>
        <v>-8027.4</v>
      </c>
      <c r="I9" s="5" t="s">
        <v>141</v>
      </c>
      <c r="J9">
        <v>-1300</v>
      </c>
    </row>
    <row r="10" spans="1:10" ht="23.25" x14ac:dyDescent="0.35">
      <c r="A10" s="8" t="s">
        <v>258</v>
      </c>
      <c r="B10" s="9">
        <v>28734.400000000001</v>
      </c>
      <c r="I10" s="5" t="s">
        <v>261</v>
      </c>
      <c r="J10">
        <v>2819.6000000000004</v>
      </c>
    </row>
    <row r="14" spans="1:10" ht="23.25" x14ac:dyDescent="0.35">
      <c r="A14" s="8" t="s">
        <v>267</v>
      </c>
      <c r="B14" s="8">
        <v>42</v>
      </c>
      <c r="C14" s="8">
        <f>B14</f>
        <v>42</v>
      </c>
      <c r="D14" s="8" t="s">
        <v>269</v>
      </c>
    </row>
    <row r="15" spans="1:10" ht="23.25" x14ac:dyDescent="0.35">
      <c r="A15" s="6" t="s">
        <v>268</v>
      </c>
      <c r="B15" s="6">
        <v>58</v>
      </c>
      <c r="C15" s="6">
        <f>B15*2.5</f>
        <v>145</v>
      </c>
      <c r="D15" s="6" t="s">
        <v>269</v>
      </c>
    </row>
    <row r="16" spans="1:10" ht="23.25" x14ac:dyDescent="0.35">
      <c r="A16" s="8"/>
      <c r="B16" s="8"/>
      <c r="C16" s="8">
        <f>SUM(C14:C15)</f>
        <v>187</v>
      </c>
      <c r="D16" s="8" t="s">
        <v>269</v>
      </c>
    </row>
  </sheetData>
  <mergeCells count="1">
    <mergeCell ref="A3:D3"/>
  </mergeCells>
  <pageMargins left="0.70866141732283472" right="0.70866141732283472" top="0.74803149606299213" bottom="0.74803149606299213" header="0.31496062992125984" footer="0.31496062992125984"/>
  <pageSetup paperSize="9" scale="135" orientation="landscape"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8A7C8-4ADA-47DA-9D93-C9BED00C147D}">
  <dimension ref="A1:B44"/>
  <sheetViews>
    <sheetView workbookViewId="0">
      <selection activeCell="R16" sqref="R16"/>
    </sheetView>
  </sheetViews>
  <sheetFormatPr defaultColWidth="8.85546875" defaultRowHeight="15" x14ac:dyDescent="0.25"/>
  <cols>
    <col min="1" max="1" width="22.28515625" bestFit="1" customWidth="1"/>
    <col min="2" max="2" width="17.42578125" bestFit="1" customWidth="1"/>
  </cols>
  <sheetData>
    <row r="1" spans="1:2" ht="23.25" x14ac:dyDescent="0.35">
      <c r="A1" s="32" t="s">
        <v>940</v>
      </c>
      <c r="B1" s="32"/>
    </row>
    <row r="3" spans="1:2" ht="21" x14ac:dyDescent="0.35">
      <c r="A3" s="33" t="s">
        <v>944</v>
      </c>
      <c r="B3" s="33"/>
    </row>
    <row r="4" spans="1:2" x14ac:dyDescent="0.25">
      <c r="A4" s="13" t="s">
        <v>947</v>
      </c>
      <c r="B4" s="15"/>
    </row>
    <row r="5" spans="1:2" x14ac:dyDescent="0.25">
      <c r="A5" t="s">
        <v>946</v>
      </c>
      <c r="B5" s="16">
        <v>28734.400000000001</v>
      </c>
    </row>
    <row r="6" spans="1:2" x14ac:dyDescent="0.25">
      <c r="B6" s="16"/>
    </row>
    <row r="7" spans="1:2" x14ac:dyDescent="0.25">
      <c r="A7" s="13" t="s">
        <v>948</v>
      </c>
      <c r="B7" s="16"/>
    </row>
    <row r="8" spans="1:2" x14ac:dyDescent="0.25">
      <c r="A8" t="s">
        <v>949</v>
      </c>
      <c r="B8" s="16">
        <v>0</v>
      </c>
    </row>
    <row r="9" spans="1:2" x14ac:dyDescent="0.25">
      <c r="A9" t="s">
        <v>945</v>
      </c>
      <c r="B9" s="16">
        <v>28734.400000000001</v>
      </c>
    </row>
    <row r="10" spans="1:2" x14ac:dyDescent="0.25">
      <c r="B10" s="16"/>
    </row>
    <row r="11" spans="1:2" x14ac:dyDescent="0.25">
      <c r="B11" s="16"/>
    </row>
    <row r="12" spans="1:2" x14ac:dyDescent="0.25">
      <c r="B12" s="16"/>
    </row>
    <row r="13" spans="1:2" x14ac:dyDescent="0.25">
      <c r="B13" s="16"/>
    </row>
    <row r="14" spans="1:2" x14ac:dyDescent="0.25">
      <c r="B14" s="16"/>
    </row>
    <row r="15" spans="1:2" x14ac:dyDescent="0.25">
      <c r="B15" s="16"/>
    </row>
    <row r="16" spans="1:2" ht="21" x14ac:dyDescent="0.35">
      <c r="A16" s="33" t="s">
        <v>941</v>
      </c>
      <c r="B16" s="33"/>
    </row>
    <row r="17" spans="1:2" x14ac:dyDescent="0.25">
      <c r="A17" s="13" t="s">
        <v>950</v>
      </c>
      <c r="B17" s="16"/>
    </row>
    <row r="18" spans="1:2" x14ac:dyDescent="0.25">
      <c r="A18" t="s">
        <v>942</v>
      </c>
      <c r="B18" s="16">
        <v>12901</v>
      </c>
    </row>
    <row r="19" spans="1:2" x14ac:dyDescent="0.25">
      <c r="B19" s="16"/>
    </row>
    <row r="20" spans="1:2" x14ac:dyDescent="0.25">
      <c r="A20" s="13" t="s">
        <v>951</v>
      </c>
      <c r="B20" s="16"/>
    </row>
    <row r="21" spans="1:2" x14ac:dyDescent="0.25">
      <c r="A21" t="s">
        <v>943</v>
      </c>
      <c r="B21" s="16">
        <v>2054</v>
      </c>
    </row>
    <row r="22" spans="1:2" x14ac:dyDescent="0.25">
      <c r="A22" t="s">
        <v>265</v>
      </c>
      <c r="B22" s="16">
        <v>8027.4</v>
      </c>
    </row>
    <row r="23" spans="1:2" x14ac:dyDescent="0.25">
      <c r="B23" s="16"/>
    </row>
    <row r="24" spans="1:2" x14ac:dyDescent="0.25">
      <c r="A24" s="13" t="s">
        <v>952</v>
      </c>
      <c r="B24" s="16">
        <f>B18-B21-B22</f>
        <v>2819.6000000000004</v>
      </c>
    </row>
    <row r="25" spans="1:2" x14ac:dyDescent="0.25">
      <c r="B25" s="16"/>
    </row>
    <row r="26" spans="1:2" x14ac:dyDescent="0.25">
      <c r="B26" s="16"/>
    </row>
    <row r="27" spans="1:2" x14ac:dyDescent="0.25">
      <c r="B27" s="16"/>
    </row>
    <row r="28" spans="1:2" x14ac:dyDescent="0.25">
      <c r="B28" s="16"/>
    </row>
    <row r="29" spans="1:2" x14ac:dyDescent="0.25">
      <c r="B29" s="16"/>
    </row>
    <row r="30" spans="1:2" x14ac:dyDescent="0.25">
      <c r="B30" s="16"/>
    </row>
    <row r="31" spans="1:2" x14ac:dyDescent="0.25">
      <c r="B31" s="16"/>
    </row>
    <row r="32" spans="1:2" x14ac:dyDescent="0.25">
      <c r="B32" s="16"/>
    </row>
    <row r="33" spans="2:2" x14ac:dyDescent="0.25">
      <c r="B33" s="16"/>
    </row>
    <row r="34" spans="2:2" x14ac:dyDescent="0.25">
      <c r="B34" s="16"/>
    </row>
    <row r="35" spans="2:2" x14ac:dyDescent="0.25">
      <c r="B35" s="16"/>
    </row>
    <row r="36" spans="2:2" x14ac:dyDescent="0.25">
      <c r="B36" s="16"/>
    </row>
    <row r="37" spans="2:2" x14ac:dyDescent="0.25">
      <c r="B37" s="16"/>
    </row>
    <row r="38" spans="2:2" x14ac:dyDescent="0.25">
      <c r="B38" s="16"/>
    </row>
    <row r="39" spans="2:2" x14ac:dyDescent="0.25">
      <c r="B39" s="16"/>
    </row>
    <row r="40" spans="2:2" x14ac:dyDescent="0.25">
      <c r="B40" s="16"/>
    </row>
    <row r="41" spans="2:2" x14ac:dyDescent="0.25">
      <c r="B41" s="16"/>
    </row>
    <row r="42" spans="2:2" x14ac:dyDescent="0.25">
      <c r="B42" s="16"/>
    </row>
    <row r="43" spans="2:2" x14ac:dyDescent="0.25">
      <c r="B43" s="16"/>
    </row>
    <row r="44" spans="2:2" x14ac:dyDescent="0.25">
      <c r="B44" s="16"/>
    </row>
  </sheetData>
  <mergeCells count="3">
    <mergeCell ref="A3:B3"/>
    <mergeCell ref="A16:B16"/>
    <mergeCell ref="A1:B1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4DFC4-923C-4038-9C98-174517B38AD7}">
  <dimension ref="A1:I181"/>
  <sheetViews>
    <sheetView topLeftCell="A121" workbookViewId="0">
      <selection activeCell="G160" sqref="G160"/>
    </sheetView>
  </sheetViews>
  <sheetFormatPr defaultColWidth="8.85546875" defaultRowHeight="15" x14ac:dyDescent="0.25"/>
  <cols>
    <col min="1" max="1" width="20.140625" bestFit="1" customWidth="1"/>
  </cols>
  <sheetData>
    <row r="1" spans="1:9" x14ac:dyDescent="0.25">
      <c r="A1" s="12" t="s">
        <v>271</v>
      </c>
      <c r="B1" s="12" t="s">
        <v>272</v>
      </c>
      <c r="C1" s="12" t="s">
        <v>273</v>
      </c>
      <c r="D1" s="12" t="s">
        <v>274</v>
      </c>
      <c r="E1" s="12" t="s">
        <v>275</v>
      </c>
      <c r="F1" s="12" t="s">
        <v>276</v>
      </c>
      <c r="G1" s="12" t="s">
        <v>277</v>
      </c>
      <c r="H1" s="12" t="s">
        <v>278</v>
      </c>
      <c r="I1" s="12" t="s">
        <v>279</v>
      </c>
    </row>
    <row r="2" spans="1:9" x14ac:dyDescent="0.25">
      <c r="A2" s="11" t="s">
        <v>280</v>
      </c>
      <c r="B2" s="11" t="s">
        <v>281</v>
      </c>
      <c r="C2" s="11" t="s">
        <v>282</v>
      </c>
      <c r="D2" s="11">
        <v>18267</v>
      </c>
      <c r="E2" s="11" t="s">
        <v>283</v>
      </c>
      <c r="F2" s="11" t="s">
        <v>284</v>
      </c>
      <c r="G2" s="11" t="s">
        <v>285</v>
      </c>
      <c r="H2" s="11" t="s">
        <v>286</v>
      </c>
      <c r="I2" s="11"/>
    </row>
    <row r="3" spans="1:9" x14ac:dyDescent="0.25">
      <c r="A3" s="11" t="s">
        <v>287</v>
      </c>
      <c r="B3" s="11" t="s">
        <v>288</v>
      </c>
      <c r="C3" s="11" t="s">
        <v>289</v>
      </c>
      <c r="D3" s="11">
        <v>18235</v>
      </c>
      <c r="E3" s="11" t="s">
        <v>290</v>
      </c>
      <c r="F3" s="11" t="s">
        <v>284</v>
      </c>
      <c r="G3" s="11"/>
      <c r="H3" s="11"/>
      <c r="I3" s="11"/>
    </row>
    <row r="4" spans="1:9" x14ac:dyDescent="0.25">
      <c r="A4" s="11" t="s">
        <v>291</v>
      </c>
      <c r="B4" s="11" t="s">
        <v>292</v>
      </c>
      <c r="C4" s="11" t="s">
        <v>293</v>
      </c>
      <c r="D4" s="11">
        <v>18265</v>
      </c>
      <c r="E4" s="11" t="s">
        <v>294</v>
      </c>
      <c r="F4" s="11" t="s">
        <v>284</v>
      </c>
      <c r="G4" s="11" t="s">
        <v>187</v>
      </c>
      <c r="H4" s="11" t="s">
        <v>295</v>
      </c>
      <c r="I4" s="11"/>
    </row>
    <row r="5" spans="1:9" x14ac:dyDescent="0.25">
      <c r="A5" s="11" t="s">
        <v>296</v>
      </c>
      <c r="B5" s="11" t="s">
        <v>297</v>
      </c>
      <c r="C5" s="11" t="s">
        <v>298</v>
      </c>
      <c r="D5" s="11">
        <v>18262</v>
      </c>
      <c r="E5" s="11" t="s">
        <v>283</v>
      </c>
      <c r="F5" s="11" t="s">
        <v>284</v>
      </c>
      <c r="G5" s="11" t="s">
        <v>299</v>
      </c>
      <c r="H5" s="11"/>
      <c r="I5" s="11"/>
    </row>
    <row r="6" spans="1:9" x14ac:dyDescent="0.25">
      <c r="A6" s="11" t="s">
        <v>300</v>
      </c>
      <c r="B6" s="11" t="s">
        <v>301</v>
      </c>
      <c r="C6" s="11"/>
      <c r="D6" s="11"/>
      <c r="E6" s="11"/>
      <c r="F6" s="11"/>
      <c r="G6" s="11" t="s">
        <v>302</v>
      </c>
      <c r="H6" s="11"/>
      <c r="I6" s="11"/>
    </row>
    <row r="7" spans="1:9" x14ac:dyDescent="0.25">
      <c r="A7" s="11" t="s">
        <v>303</v>
      </c>
      <c r="B7" s="11" t="s">
        <v>304</v>
      </c>
      <c r="C7" s="11" t="s">
        <v>305</v>
      </c>
      <c r="D7" s="11">
        <v>18279</v>
      </c>
      <c r="E7" s="11" t="s">
        <v>306</v>
      </c>
      <c r="F7" s="11"/>
      <c r="G7" s="11" t="s">
        <v>238</v>
      </c>
      <c r="H7" s="11"/>
      <c r="I7" s="11"/>
    </row>
    <row r="8" spans="1:9" x14ac:dyDescent="0.25">
      <c r="A8" s="11" t="s">
        <v>307</v>
      </c>
      <c r="B8" s="11" t="s">
        <v>308</v>
      </c>
      <c r="C8" s="11" t="s">
        <v>309</v>
      </c>
      <c r="D8" s="11">
        <v>18269</v>
      </c>
      <c r="E8" s="11" t="s">
        <v>283</v>
      </c>
      <c r="F8" s="11"/>
      <c r="G8" s="11" t="s">
        <v>310</v>
      </c>
      <c r="H8" s="11"/>
      <c r="I8" s="11"/>
    </row>
    <row r="9" spans="1:9" x14ac:dyDescent="0.25">
      <c r="A9" s="11" t="s">
        <v>311</v>
      </c>
      <c r="B9" s="11" t="s">
        <v>312</v>
      </c>
      <c r="C9" s="11" t="s">
        <v>313</v>
      </c>
      <c r="D9" s="11">
        <v>18254</v>
      </c>
      <c r="E9" s="11" t="s">
        <v>283</v>
      </c>
      <c r="F9" s="11"/>
      <c r="G9" s="11" t="s">
        <v>314</v>
      </c>
      <c r="H9" s="11"/>
      <c r="I9" s="11"/>
    </row>
    <row r="10" spans="1:9" x14ac:dyDescent="0.25">
      <c r="A10" s="11" t="s">
        <v>315</v>
      </c>
      <c r="B10" s="11" t="s">
        <v>316</v>
      </c>
      <c r="C10" s="11" t="s">
        <v>317</v>
      </c>
      <c r="D10" s="11">
        <v>11536</v>
      </c>
      <c r="E10" s="11" t="s">
        <v>318</v>
      </c>
      <c r="F10" s="11"/>
      <c r="G10" s="11"/>
      <c r="H10" s="11"/>
      <c r="I10" s="11"/>
    </row>
    <row r="11" spans="1:9" x14ac:dyDescent="0.25">
      <c r="A11" s="11" t="s">
        <v>319</v>
      </c>
      <c r="B11" s="11" t="s">
        <v>320</v>
      </c>
      <c r="C11" s="11" t="s">
        <v>321</v>
      </c>
      <c r="D11" s="11">
        <v>18254</v>
      </c>
      <c r="E11" s="11" t="s">
        <v>283</v>
      </c>
      <c r="F11" s="11"/>
      <c r="G11" s="11" t="s">
        <v>322</v>
      </c>
      <c r="H11" s="11"/>
      <c r="I11" s="11"/>
    </row>
    <row r="12" spans="1:9" x14ac:dyDescent="0.25">
      <c r="A12" s="11" t="s">
        <v>323</v>
      </c>
      <c r="B12" s="11" t="s">
        <v>324</v>
      </c>
      <c r="C12" s="11" t="s">
        <v>325</v>
      </c>
      <c r="D12" s="11">
        <v>18254</v>
      </c>
      <c r="E12" s="11" t="s">
        <v>283</v>
      </c>
      <c r="F12" s="11" t="s">
        <v>284</v>
      </c>
      <c r="G12" s="11" t="s">
        <v>326</v>
      </c>
      <c r="H12" s="11"/>
      <c r="I12" s="11"/>
    </row>
    <row r="13" spans="1:9" x14ac:dyDescent="0.25">
      <c r="A13" s="11" t="s">
        <v>327</v>
      </c>
      <c r="B13" s="11" t="s">
        <v>328</v>
      </c>
      <c r="C13" s="11" t="s">
        <v>329</v>
      </c>
      <c r="D13" s="11">
        <v>18247</v>
      </c>
      <c r="E13" s="11" t="s">
        <v>330</v>
      </c>
      <c r="F13" s="11" t="s">
        <v>284</v>
      </c>
      <c r="G13" s="11" t="s">
        <v>113</v>
      </c>
      <c r="H13" s="11" t="s">
        <v>331</v>
      </c>
      <c r="I13" s="11"/>
    </row>
    <row r="14" spans="1:9" x14ac:dyDescent="0.25">
      <c r="A14" s="11" t="s">
        <v>327</v>
      </c>
      <c r="B14" s="11" t="s">
        <v>331</v>
      </c>
      <c r="C14" s="11"/>
      <c r="D14" s="11"/>
      <c r="E14" s="11"/>
      <c r="F14" s="11"/>
      <c r="G14" s="11"/>
      <c r="H14" s="11"/>
      <c r="I14" s="11"/>
    </row>
    <row r="15" spans="1:9" x14ac:dyDescent="0.25">
      <c r="A15" s="11" t="s">
        <v>332</v>
      </c>
      <c r="B15" s="11" t="s">
        <v>333</v>
      </c>
      <c r="C15" s="11" t="s">
        <v>334</v>
      </c>
      <c r="D15" s="11">
        <v>18255</v>
      </c>
      <c r="E15" s="11" t="s">
        <v>283</v>
      </c>
      <c r="F15" s="11" t="s">
        <v>284</v>
      </c>
      <c r="G15" s="11" t="s">
        <v>335</v>
      </c>
      <c r="H15" s="11" t="s">
        <v>336</v>
      </c>
      <c r="I15" s="11" t="s">
        <v>337</v>
      </c>
    </row>
    <row r="16" spans="1:9" x14ac:dyDescent="0.25">
      <c r="A16" s="11" t="s">
        <v>338</v>
      </c>
      <c r="B16" s="11" t="s">
        <v>339</v>
      </c>
      <c r="C16" s="11" t="s">
        <v>340</v>
      </c>
      <c r="D16" s="11">
        <v>18266</v>
      </c>
      <c r="E16" s="11" t="s">
        <v>283</v>
      </c>
      <c r="F16" s="11"/>
      <c r="G16" s="11" t="s">
        <v>26</v>
      </c>
      <c r="H16" s="11"/>
      <c r="I16" s="11"/>
    </row>
    <row r="17" spans="1:9" x14ac:dyDescent="0.25">
      <c r="A17" s="11" t="s">
        <v>341</v>
      </c>
      <c r="B17" s="11" t="s">
        <v>342</v>
      </c>
      <c r="C17" s="11" t="s">
        <v>343</v>
      </c>
      <c r="D17" s="11">
        <v>18263</v>
      </c>
      <c r="E17" s="11" t="s">
        <v>283</v>
      </c>
      <c r="F17" s="11"/>
      <c r="G17" s="11" t="s">
        <v>36</v>
      </c>
      <c r="H17" s="11"/>
      <c r="I17" s="11"/>
    </row>
    <row r="18" spans="1:9" x14ac:dyDescent="0.25">
      <c r="A18" s="11" t="s">
        <v>344</v>
      </c>
      <c r="B18" s="11" t="s">
        <v>345</v>
      </c>
      <c r="C18" s="11" t="s">
        <v>346</v>
      </c>
      <c r="D18" s="11">
        <v>18260</v>
      </c>
      <c r="E18" s="11" t="s">
        <v>283</v>
      </c>
      <c r="F18" s="11"/>
      <c r="G18" s="11" t="s">
        <v>347</v>
      </c>
      <c r="H18" s="11"/>
      <c r="I18" s="11"/>
    </row>
    <row r="19" spans="1:9" x14ac:dyDescent="0.25">
      <c r="A19" s="11" t="s">
        <v>348</v>
      </c>
      <c r="B19" s="11" t="s">
        <v>349</v>
      </c>
      <c r="C19" s="11" t="s">
        <v>350</v>
      </c>
      <c r="D19" s="11">
        <v>18261</v>
      </c>
      <c r="E19" s="11" t="s">
        <v>283</v>
      </c>
      <c r="F19" s="11"/>
      <c r="G19" s="11" t="s">
        <v>351</v>
      </c>
      <c r="H19" s="11"/>
      <c r="I19" s="11"/>
    </row>
    <row r="20" spans="1:9" x14ac:dyDescent="0.25">
      <c r="A20" s="11" t="s">
        <v>352</v>
      </c>
      <c r="B20" s="11" t="s">
        <v>353</v>
      </c>
      <c r="C20" s="11" t="s">
        <v>354</v>
      </c>
      <c r="D20" s="11">
        <v>18268</v>
      </c>
      <c r="E20" s="11" t="s">
        <v>283</v>
      </c>
      <c r="F20" s="11" t="s">
        <v>284</v>
      </c>
      <c r="G20" s="11" t="s">
        <v>355</v>
      </c>
      <c r="H20" s="11"/>
      <c r="I20" s="11"/>
    </row>
    <row r="21" spans="1:9" x14ac:dyDescent="0.25">
      <c r="A21" s="11" t="s">
        <v>356</v>
      </c>
      <c r="B21" s="11" t="s">
        <v>357</v>
      </c>
      <c r="C21" s="11" t="s">
        <v>358</v>
      </c>
      <c r="D21" s="11">
        <v>18265</v>
      </c>
      <c r="E21" s="11" t="s">
        <v>283</v>
      </c>
      <c r="F21" s="11"/>
      <c r="G21" s="11" t="s">
        <v>359</v>
      </c>
      <c r="H21" s="11"/>
      <c r="I21" s="11"/>
    </row>
    <row r="22" spans="1:9" x14ac:dyDescent="0.25">
      <c r="A22" s="11" t="s">
        <v>360</v>
      </c>
      <c r="B22" s="11" t="s">
        <v>361</v>
      </c>
      <c r="C22" s="11" t="s">
        <v>362</v>
      </c>
      <c r="D22" s="11">
        <v>18273</v>
      </c>
      <c r="E22" s="11" t="s">
        <v>306</v>
      </c>
      <c r="F22" s="11"/>
      <c r="G22" s="11" t="s">
        <v>363</v>
      </c>
      <c r="H22" s="11"/>
      <c r="I22" s="11"/>
    </row>
    <row r="23" spans="1:9" x14ac:dyDescent="0.25">
      <c r="A23" s="11" t="s">
        <v>364</v>
      </c>
      <c r="B23" s="11" t="s">
        <v>339</v>
      </c>
      <c r="C23" s="11" t="s">
        <v>365</v>
      </c>
      <c r="D23" s="11">
        <v>18263</v>
      </c>
      <c r="E23" s="11" t="s">
        <v>283</v>
      </c>
      <c r="F23" s="11"/>
      <c r="G23" s="11"/>
      <c r="H23" s="11"/>
      <c r="I23" s="11"/>
    </row>
    <row r="24" spans="1:9" x14ac:dyDescent="0.25">
      <c r="A24" s="11" t="s">
        <v>366</v>
      </c>
      <c r="B24" s="11" t="s">
        <v>367</v>
      </c>
      <c r="C24" s="11" t="s">
        <v>368</v>
      </c>
      <c r="D24" s="11">
        <v>18266</v>
      </c>
      <c r="E24" s="11" t="s">
        <v>283</v>
      </c>
      <c r="F24" s="11"/>
      <c r="G24" s="11"/>
      <c r="H24" s="11"/>
      <c r="I24" s="11"/>
    </row>
    <row r="25" spans="1:9" x14ac:dyDescent="0.25">
      <c r="A25" s="11" t="s">
        <v>366</v>
      </c>
      <c r="B25" s="11" t="s">
        <v>369</v>
      </c>
      <c r="C25" s="11" t="s">
        <v>370</v>
      </c>
      <c r="D25" s="11">
        <v>11230</v>
      </c>
      <c r="E25" s="11" t="s">
        <v>371</v>
      </c>
      <c r="F25" s="11"/>
      <c r="G25" s="11"/>
      <c r="H25" s="11"/>
      <c r="I25" s="11"/>
    </row>
    <row r="26" spans="1:9" x14ac:dyDescent="0.25">
      <c r="A26" s="11" t="s">
        <v>372</v>
      </c>
      <c r="B26" s="11" t="s">
        <v>373</v>
      </c>
      <c r="C26" s="11" t="s">
        <v>374</v>
      </c>
      <c r="D26" s="11">
        <v>18262</v>
      </c>
      <c r="E26" s="11" t="s">
        <v>283</v>
      </c>
      <c r="F26" s="11"/>
      <c r="G26" s="11" t="s">
        <v>375</v>
      </c>
      <c r="H26" s="11"/>
      <c r="I26" s="11"/>
    </row>
    <row r="27" spans="1:9" x14ac:dyDescent="0.25">
      <c r="A27" s="11" t="s">
        <v>376</v>
      </c>
      <c r="B27" s="11" t="s">
        <v>377</v>
      </c>
      <c r="C27" s="11" t="s">
        <v>378</v>
      </c>
      <c r="D27" s="11">
        <v>18260</v>
      </c>
      <c r="E27" s="11" t="s">
        <v>283</v>
      </c>
      <c r="F27" s="11"/>
      <c r="G27" s="11" t="s">
        <v>254</v>
      </c>
      <c r="H27" s="11" t="s">
        <v>379</v>
      </c>
      <c r="I27" s="11"/>
    </row>
    <row r="28" spans="1:9" x14ac:dyDescent="0.25">
      <c r="A28" s="11" t="s">
        <v>380</v>
      </c>
      <c r="B28" s="11" t="s">
        <v>381</v>
      </c>
      <c r="C28" s="11" t="s">
        <v>382</v>
      </c>
      <c r="D28" s="11">
        <v>18261</v>
      </c>
      <c r="E28" s="11" t="s">
        <v>283</v>
      </c>
      <c r="F28" s="11"/>
      <c r="G28" s="11" t="s">
        <v>383</v>
      </c>
      <c r="H28" s="11"/>
      <c r="I28" s="11"/>
    </row>
    <row r="29" spans="1:9" x14ac:dyDescent="0.25">
      <c r="A29" s="11" t="s">
        <v>384</v>
      </c>
      <c r="B29" s="11" t="s">
        <v>385</v>
      </c>
      <c r="C29" s="11" t="s">
        <v>321</v>
      </c>
      <c r="D29" s="11">
        <v>18264</v>
      </c>
      <c r="E29" s="11" t="s">
        <v>283</v>
      </c>
      <c r="F29" s="11"/>
      <c r="G29" s="11" t="s">
        <v>386</v>
      </c>
      <c r="H29" s="11" t="s">
        <v>387</v>
      </c>
      <c r="I29" s="11"/>
    </row>
    <row r="30" spans="1:9" x14ac:dyDescent="0.25">
      <c r="A30" s="11" t="s">
        <v>388</v>
      </c>
      <c r="B30" s="11" t="s">
        <v>389</v>
      </c>
      <c r="C30" s="11" t="s">
        <v>390</v>
      </c>
      <c r="D30" s="11">
        <v>18266</v>
      </c>
      <c r="E30" s="11" t="s">
        <v>283</v>
      </c>
      <c r="F30" s="11"/>
      <c r="G30" s="11" t="s">
        <v>391</v>
      </c>
      <c r="H30" s="11" t="s">
        <v>392</v>
      </c>
      <c r="I30" s="11"/>
    </row>
    <row r="31" spans="1:9" x14ac:dyDescent="0.25">
      <c r="A31" s="11" t="s">
        <v>393</v>
      </c>
      <c r="B31" s="11" t="s">
        <v>394</v>
      </c>
      <c r="C31" s="11" t="s">
        <v>395</v>
      </c>
      <c r="D31" s="11">
        <v>18254</v>
      </c>
      <c r="E31" s="11" t="s">
        <v>283</v>
      </c>
      <c r="F31" s="11"/>
      <c r="G31" s="11"/>
      <c r="H31" s="11" t="s">
        <v>396</v>
      </c>
      <c r="I31" s="11"/>
    </row>
    <row r="32" spans="1:9" x14ac:dyDescent="0.25">
      <c r="A32" s="11" t="s">
        <v>397</v>
      </c>
      <c r="B32" s="11" t="s">
        <v>398</v>
      </c>
      <c r="C32" s="11" t="s">
        <v>399</v>
      </c>
      <c r="D32" s="11">
        <v>18266</v>
      </c>
      <c r="E32" s="11" t="s">
        <v>283</v>
      </c>
      <c r="F32" s="11" t="s">
        <v>284</v>
      </c>
      <c r="G32" s="11"/>
      <c r="H32" s="11"/>
      <c r="I32" s="11"/>
    </row>
    <row r="33" spans="1:9" x14ac:dyDescent="0.25">
      <c r="A33" s="11" t="s">
        <v>400</v>
      </c>
      <c r="B33" s="11" t="s">
        <v>339</v>
      </c>
      <c r="C33" s="11" t="s">
        <v>401</v>
      </c>
      <c r="D33" s="11">
        <v>18266</v>
      </c>
      <c r="E33" s="11" t="s">
        <v>283</v>
      </c>
      <c r="F33" s="11" t="s">
        <v>284</v>
      </c>
      <c r="G33" s="11" t="s">
        <v>244</v>
      </c>
      <c r="H33" s="11" t="s">
        <v>402</v>
      </c>
      <c r="I33" s="11"/>
    </row>
    <row r="34" spans="1:9" x14ac:dyDescent="0.25">
      <c r="A34" s="11" t="s">
        <v>403</v>
      </c>
      <c r="B34" s="11" t="s">
        <v>404</v>
      </c>
      <c r="C34" s="11" t="s">
        <v>374</v>
      </c>
      <c r="D34" s="11">
        <v>18260</v>
      </c>
      <c r="E34" s="11" t="s">
        <v>283</v>
      </c>
      <c r="F34" s="11" t="s">
        <v>284</v>
      </c>
      <c r="G34" s="11"/>
      <c r="H34" s="11"/>
      <c r="I34" s="11"/>
    </row>
    <row r="35" spans="1:9" x14ac:dyDescent="0.25">
      <c r="A35" s="11" t="s">
        <v>405</v>
      </c>
      <c r="B35" s="11" t="s">
        <v>406</v>
      </c>
      <c r="C35" s="11" t="s">
        <v>407</v>
      </c>
      <c r="D35" s="11">
        <v>18232</v>
      </c>
      <c r="E35" s="11" t="s">
        <v>290</v>
      </c>
      <c r="F35" s="11" t="s">
        <v>284</v>
      </c>
      <c r="G35" s="11" t="s">
        <v>408</v>
      </c>
      <c r="H35" s="11" t="s">
        <v>409</v>
      </c>
      <c r="I35" s="11"/>
    </row>
    <row r="36" spans="1:9" x14ac:dyDescent="0.25">
      <c r="A36" s="11" t="s">
        <v>410</v>
      </c>
      <c r="B36" s="11" t="s">
        <v>411</v>
      </c>
      <c r="C36" s="11"/>
      <c r="D36" s="11"/>
      <c r="E36" s="11"/>
      <c r="F36" s="11"/>
      <c r="G36" s="11" t="s">
        <v>95</v>
      </c>
      <c r="H36" s="11"/>
      <c r="I36" s="11"/>
    </row>
    <row r="37" spans="1:9" x14ac:dyDescent="0.25">
      <c r="A37" s="11" t="s">
        <v>412</v>
      </c>
      <c r="B37" s="11" t="s">
        <v>367</v>
      </c>
      <c r="C37" s="11" t="s">
        <v>413</v>
      </c>
      <c r="D37" s="11">
        <v>18268</v>
      </c>
      <c r="E37" s="11" t="s">
        <v>283</v>
      </c>
      <c r="F37" s="11"/>
      <c r="G37" s="11" t="s">
        <v>203</v>
      </c>
      <c r="H37" s="11"/>
      <c r="I37" s="11"/>
    </row>
    <row r="38" spans="1:9" x14ac:dyDescent="0.25">
      <c r="A38" s="11" t="s">
        <v>414</v>
      </c>
      <c r="B38" s="11" t="s">
        <v>415</v>
      </c>
      <c r="C38" s="11" t="s">
        <v>416</v>
      </c>
      <c r="D38" s="11">
        <v>18266</v>
      </c>
      <c r="E38" s="11" t="s">
        <v>283</v>
      </c>
      <c r="F38" s="11" t="s">
        <v>284</v>
      </c>
      <c r="G38" s="11"/>
      <c r="H38" s="11"/>
      <c r="I38" s="11"/>
    </row>
    <row r="39" spans="1:9" x14ac:dyDescent="0.25">
      <c r="A39" s="11" t="s">
        <v>417</v>
      </c>
      <c r="B39" s="11" t="s">
        <v>409</v>
      </c>
      <c r="C39" s="11" t="s">
        <v>418</v>
      </c>
      <c r="D39" s="11">
        <v>18278</v>
      </c>
      <c r="E39" s="11" t="s">
        <v>306</v>
      </c>
      <c r="F39" s="11" t="s">
        <v>284</v>
      </c>
      <c r="G39" s="11" t="s">
        <v>419</v>
      </c>
      <c r="H39" s="11"/>
      <c r="I39" s="11"/>
    </row>
    <row r="40" spans="1:9" x14ac:dyDescent="0.25">
      <c r="A40" s="11" t="s">
        <v>417</v>
      </c>
      <c r="B40" s="11" t="s">
        <v>420</v>
      </c>
      <c r="C40" s="11"/>
      <c r="D40" s="11"/>
      <c r="E40" s="11"/>
      <c r="F40" s="11"/>
      <c r="G40" s="11"/>
      <c r="H40" s="11"/>
      <c r="I40" s="11"/>
    </row>
    <row r="41" spans="1:9" x14ac:dyDescent="0.25">
      <c r="A41" s="11" t="s">
        <v>421</v>
      </c>
      <c r="B41" s="11" t="s">
        <v>301</v>
      </c>
      <c r="C41" s="11" t="s">
        <v>422</v>
      </c>
      <c r="D41" s="11">
        <v>18249</v>
      </c>
      <c r="E41" s="11" t="s">
        <v>330</v>
      </c>
      <c r="F41" s="11"/>
      <c r="G41" s="11" t="s">
        <v>423</v>
      </c>
      <c r="H41" s="11"/>
      <c r="I41" s="11"/>
    </row>
    <row r="42" spans="1:9" x14ac:dyDescent="0.25">
      <c r="A42" s="11" t="s">
        <v>424</v>
      </c>
      <c r="B42" s="11"/>
      <c r="C42" s="11"/>
      <c r="D42" s="11"/>
      <c r="E42" s="11"/>
      <c r="F42" s="11"/>
      <c r="G42" s="11" t="s">
        <v>425</v>
      </c>
      <c r="H42" s="11"/>
      <c r="I42" s="11"/>
    </row>
    <row r="43" spans="1:9" x14ac:dyDescent="0.25">
      <c r="A43" s="11" t="s">
        <v>426</v>
      </c>
      <c r="B43" s="11" t="s">
        <v>427</v>
      </c>
      <c r="C43" s="11" t="s">
        <v>428</v>
      </c>
      <c r="D43" s="11">
        <v>18268</v>
      </c>
      <c r="E43" s="11" t="s">
        <v>283</v>
      </c>
      <c r="F43" s="11"/>
      <c r="G43" s="11"/>
      <c r="H43" s="11"/>
      <c r="I43" s="11"/>
    </row>
    <row r="44" spans="1:9" x14ac:dyDescent="0.25">
      <c r="A44" s="11" t="s">
        <v>429</v>
      </c>
      <c r="B44" s="11" t="s">
        <v>379</v>
      </c>
      <c r="C44" s="11"/>
      <c r="D44" s="11"/>
      <c r="E44" s="11"/>
      <c r="F44" s="11"/>
      <c r="G44" s="11" t="s">
        <v>430</v>
      </c>
      <c r="H44" s="11"/>
      <c r="I44" s="11"/>
    </row>
    <row r="45" spans="1:9" x14ac:dyDescent="0.25">
      <c r="A45" s="11" t="s">
        <v>431</v>
      </c>
      <c r="B45" s="11" t="s">
        <v>432</v>
      </c>
      <c r="C45" s="11" t="s">
        <v>433</v>
      </c>
      <c r="D45" s="11">
        <v>18267</v>
      </c>
      <c r="E45" s="11" t="s">
        <v>283</v>
      </c>
      <c r="F45" s="11"/>
      <c r="G45" s="11" t="s">
        <v>434</v>
      </c>
      <c r="H45" s="11" t="s">
        <v>435</v>
      </c>
      <c r="I45" s="11"/>
    </row>
    <row r="46" spans="1:9" x14ac:dyDescent="0.25">
      <c r="A46" s="11" t="s">
        <v>436</v>
      </c>
      <c r="B46" s="11" t="s">
        <v>437</v>
      </c>
      <c r="C46" s="11" t="s">
        <v>438</v>
      </c>
      <c r="D46" s="11">
        <v>18232</v>
      </c>
      <c r="E46" s="11" t="s">
        <v>290</v>
      </c>
      <c r="F46" s="11"/>
      <c r="G46" s="11" t="s">
        <v>439</v>
      </c>
      <c r="H46" s="11"/>
      <c r="I46" s="11"/>
    </row>
    <row r="47" spans="1:9" x14ac:dyDescent="0.25">
      <c r="A47" s="11" t="s">
        <v>440</v>
      </c>
      <c r="B47" s="11" t="s">
        <v>441</v>
      </c>
      <c r="C47" s="11" t="s">
        <v>442</v>
      </c>
      <c r="D47" s="11">
        <v>11459</v>
      </c>
      <c r="E47" s="11" t="s">
        <v>318</v>
      </c>
      <c r="F47" s="11"/>
      <c r="G47" s="11"/>
      <c r="H47" s="11"/>
      <c r="I47" s="11"/>
    </row>
    <row r="48" spans="1:9" x14ac:dyDescent="0.25">
      <c r="A48" s="11" t="s">
        <v>440</v>
      </c>
      <c r="B48" s="11" t="s">
        <v>443</v>
      </c>
      <c r="C48" s="11" t="s">
        <v>444</v>
      </c>
      <c r="D48" s="11">
        <v>18541</v>
      </c>
      <c r="E48" s="11" t="s">
        <v>445</v>
      </c>
      <c r="F48" s="11"/>
      <c r="G48" s="11" t="s">
        <v>38</v>
      </c>
      <c r="H48" s="11"/>
      <c r="I48" s="11"/>
    </row>
    <row r="49" spans="1:9" x14ac:dyDescent="0.25">
      <c r="A49" s="11" t="s">
        <v>446</v>
      </c>
      <c r="B49" s="11" t="s">
        <v>367</v>
      </c>
      <c r="C49" s="11" t="s">
        <v>447</v>
      </c>
      <c r="D49" s="11">
        <v>18268</v>
      </c>
      <c r="E49" s="11" t="s">
        <v>448</v>
      </c>
      <c r="F49" s="11" t="s">
        <v>284</v>
      </c>
      <c r="G49" s="11" t="s">
        <v>88</v>
      </c>
      <c r="H49" s="11" t="s">
        <v>449</v>
      </c>
      <c r="I49" s="11"/>
    </row>
    <row r="50" spans="1:9" x14ac:dyDescent="0.25">
      <c r="A50" s="11" t="s">
        <v>450</v>
      </c>
      <c r="B50" s="11" t="s">
        <v>328</v>
      </c>
      <c r="C50" s="11" t="s">
        <v>451</v>
      </c>
      <c r="D50" s="11">
        <v>18254</v>
      </c>
      <c r="E50" s="11" t="s">
        <v>283</v>
      </c>
      <c r="F50" s="11" t="s">
        <v>284</v>
      </c>
      <c r="G50" s="11"/>
      <c r="H50" s="11"/>
      <c r="I50" s="11"/>
    </row>
    <row r="51" spans="1:9" x14ac:dyDescent="0.25">
      <c r="A51" s="11" t="s">
        <v>452</v>
      </c>
      <c r="B51" s="11" t="s">
        <v>394</v>
      </c>
      <c r="C51" s="11" t="s">
        <v>453</v>
      </c>
      <c r="D51" s="11">
        <v>11360</v>
      </c>
      <c r="E51" s="11" t="s">
        <v>318</v>
      </c>
      <c r="F51" s="11"/>
      <c r="G51" s="11" t="s">
        <v>56</v>
      </c>
      <c r="H51" s="11"/>
      <c r="I51" s="11"/>
    </row>
    <row r="52" spans="1:9" x14ac:dyDescent="0.25">
      <c r="A52" s="11" t="s">
        <v>454</v>
      </c>
      <c r="B52" s="11" t="s">
        <v>455</v>
      </c>
      <c r="C52" s="11" t="s">
        <v>456</v>
      </c>
      <c r="D52" s="11">
        <v>18266</v>
      </c>
      <c r="E52" s="11" t="s">
        <v>283</v>
      </c>
      <c r="F52" s="11" t="s">
        <v>284</v>
      </c>
      <c r="G52" s="11" t="s">
        <v>76</v>
      </c>
      <c r="H52" s="11" t="s">
        <v>394</v>
      </c>
      <c r="I52" s="11"/>
    </row>
    <row r="53" spans="1:9" x14ac:dyDescent="0.25">
      <c r="A53" s="11" t="s">
        <v>457</v>
      </c>
      <c r="B53" s="11" t="s">
        <v>458</v>
      </c>
      <c r="C53" s="11"/>
      <c r="D53" s="11"/>
      <c r="E53" s="11"/>
      <c r="F53" s="11"/>
      <c r="G53" s="11" t="s">
        <v>459</v>
      </c>
      <c r="H53" s="11"/>
      <c r="I53" s="11"/>
    </row>
    <row r="54" spans="1:9" x14ac:dyDescent="0.25">
      <c r="A54" s="11" t="s">
        <v>460</v>
      </c>
      <c r="B54" s="11" t="s">
        <v>461</v>
      </c>
      <c r="C54" s="11" t="s">
        <v>462</v>
      </c>
      <c r="D54" s="11">
        <v>18266</v>
      </c>
      <c r="E54" s="11" t="s">
        <v>283</v>
      </c>
      <c r="F54" s="11" t="s">
        <v>284</v>
      </c>
      <c r="G54" s="11" t="s">
        <v>184</v>
      </c>
      <c r="H54" s="11"/>
      <c r="I54" s="11"/>
    </row>
    <row r="55" spans="1:9" x14ac:dyDescent="0.25">
      <c r="A55" s="11" t="s">
        <v>463</v>
      </c>
      <c r="B55" s="11" t="s">
        <v>464</v>
      </c>
      <c r="C55" s="11" t="s">
        <v>465</v>
      </c>
      <c r="D55" s="11">
        <v>18274</v>
      </c>
      <c r="E55" s="11" t="s">
        <v>306</v>
      </c>
      <c r="F55" s="11"/>
      <c r="G55" s="11" t="s">
        <v>466</v>
      </c>
      <c r="H55" s="11"/>
      <c r="I55" s="11"/>
    </row>
    <row r="56" spans="1:9" x14ac:dyDescent="0.25">
      <c r="A56" s="11" t="s">
        <v>467</v>
      </c>
      <c r="B56" s="11" t="s">
        <v>468</v>
      </c>
      <c r="C56" s="11" t="s">
        <v>469</v>
      </c>
      <c r="D56" s="11">
        <v>18267</v>
      </c>
      <c r="E56" s="11" t="s">
        <v>283</v>
      </c>
      <c r="F56" s="11" t="s">
        <v>284</v>
      </c>
      <c r="G56" s="11" t="s">
        <v>470</v>
      </c>
      <c r="H56" s="11"/>
      <c r="I56" s="11"/>
    </row>
    <row r="57" spans="1:9" x14ac:dyDescent="0.25">
      <c r="A57" s="11" t="s">
        <v>471</v>
      </c>
      <c r="B57" s="11" t="s">
        <v>472</v>
      </c>
      <c r="C57" s="11" t="s">
        <v>473</v>
      </c>
      <c r="D57" s="11">
        <v>18239</v>
      </c>
      <c r="E57" s="11" t="s">
        <v>290</v>
      </c>
      <c r="F57" s="11"/>
      <c r="G57" s="11" t="s">
        <v>474</v>
      </c>
      <c r="H57" s="11"/>
      <c r="I57" s="11"/>
    </row>
    <row r="58" spans="1:9" x14ac:dyDescent="0.25">
      <c r="A58" s="11" t="s">
        <v>475</v>
      </c>
      <c r="B58" s="11" t="s">
        <v>476</v>
      </c>
      <c r="C58" s="11" t="s">
        <v>477</v>
      </c>
      <c r="D58" s="11">
        <v>18265</v>
      </c>
      <c r="E58" s="11" t="s">
        <v>283</v>
      </c>
      <c r="F58" s="11"/>
      <c r="G58" s="11" t="s">
        <v>478</v>
      </c>
      <c r="H58" s="11" t="s">
        <v>479</v>
      </c>
      <c r="I58" s="11"/>
    </row>
    <row r="59" spans="1:9" x14ac:dyDescent="0.25">
      <c r="A59" s="11" t="s">
        <v>480</v>
      </c>
      <c r="B59" s="11" t="s">
        <v>481</v>
      </c>
      <c r="C59" s="11" t="s">
        <v>482</v>
      </c>
      <c r="D59" s="11">
        <v>18266</v>
      </c>
      <c r="E59" s="11" t="s">
        <v>283</v>
      </c>
      <c r="F59" s="11"/>
      <c r="G59" s="11" t="s">
        <v>483</v>
      </c>
      <c r="H59" s="11"/>
      <c r="I59" s="11"/>
    </row>
    <row r="60" spans="1:9" x14ac:dyDescent="0.25">
      <c r="A60" s="11" t="s">
        <v>484</v>
      </c>
      <c r="B60" s="11" t="s">
        <v>485</v>
      </c>
      <c r="C60" s="11" t="s">
        <v>486</v>
      </c>
      <c r="D60" s="11">
        <v>18266</v>
      </c>
      <c r="E60" s="11" t="s">
        <v>283</v>
      </c>
      <c r="F60" s="11"/>
      <c r="G60" s="11" t="s">
        <v>487</v>
      </c>
      <c r="H60" s="11"/>
      <c r="I60" s="11"/>
    </row>
    <row r="61" spans="1:9" x14ac:dyDescent="0.25">
      <c r="A61" s="11" t="s">
        <v>488</v>
      </c>
      <c r="B61" s="11" t="s">
        <v>489</v>
      </c>
      <c r="C61" s="11" t="s">
        <v>490</v>
      </c>
      <c r="D61" s="11">
        <v>18261</v>
      </c>
      <c r="E61" s="11" t="s">
        <v>283</v>
      </c>
      <c r="F61" s="11"/>
      <c r="G61" s="11" t="s">
        <v>73</v>
      </c>
      <c r="H61" s="11"/>
      <c r="I61" s="11"/>
    </row>
    <row r="62" spans="1:9" x14ac:dyDescent="0.25">
      <c r="A62" s="11" t="s">
        <v>488</v>
      </c>
      <c r="B62" s="11" t="s">
        <v>491</v>
      </c>
      <c r="C62" s="11" t="s">
        <v>492</v>
      </c>
      <c r="D62" s="11">
        <v>18246</v>
      </c>
      <c r="E62" s="11" t="s">
        <v>330</v>
      </c>
      <c r="F62" s="11" t="s">
        <v>284</v>
      </c>
      <c r="G62" s="11" t="s">
        <v>493</v>
      </c>
      <c r="H62" s="11" t="s">
        <v>494</v>
      </c>
      <c r="I62" s="11"/>
    </row>
    <row r="63" spans="1:9" x14ac:dyDescent="0.25">
      <c r="A63" s="11" t="s">
        <v>488</v>
      </c>
      <c r="B63" s="11" t="s">
        <v>495</v>
      </c>
      <c r="C63" s="11" t="s">
        <v>496</v>
      </c>
      <c r="D63" s="11">
        <v>18254</v>
      </c>
      <c r="E63" s="11" t="s">
        <v>290</v>
      </c>
      <c r="F63" s="11"/>
      <c r="G63" s="11" t="s">
        <v>497</v>
      </c>
      <c r="H63" s="11"/>
      <c r="I63" s="11"/>
    </row>
    <row r="64" spans="1:9" x14ac:dyDescent="0.25">
      <c r="A64" s="11" t="s">
        <v>498</v>
      </c>
      <c r="B64" s="11" t="s">
        <v>499</v>
      </c>
      <c r="C64" s="11" t="s">
        <v>500</v>
      </c>
      <c r="D64" s="11">
        <v>18264</v>
      </c>
      <c r="E64" s="11" t="s">
        <v>283</v>
      </c>
      <c r="F64" s="11" t="s">
        <v>284</v>
      </c>
      <c r="G64" s="11" t="s">
        <v>501</v>
      </c>
      <c r="H64" s="11" t="s">
        <v>458</v>
      </c>
      <c r="I64" s="11" t="s">
        <v>229</v>
      </c>
    </row>
    <row r="65" spans="1:9" x14ac:dyDescent="0.25">
      <c r="A65" s="11" t="s">
        <v>502</v>
      </c>
      <c r="B65" s="11" t="s">
        <v>503</v>
      </c>
      <c r="C65" s="11" t="s">
        <v>504</v>
      </c>
      <c r="D65" s="11">
        <v>18694</v>
      </c>
      <c r="E65" s="11" t="s">
        <v>505</v>
      </c>
      <c r="F65" s="11"/>
      <c r="G65" s="11" t="s">
        <v>229</v>
      </c>
      <c r="H65" s="11"/>
      <c r="I65" s="11"/>
    </row>
    <row r="66" spans="1:9" x14ac:dyDescent="0.25">
      <c r="A66" s="11" t="s">
        <v>506</v>
      </c>
      <c r="B66" s="11" t="s">
        <v>507</v>
      </c>
      <c r="C66" s="11" t="s">
        <v>508</v>
      </c>
      <c r="D66" s="11">
        <v>18264</v>
      </c>
      <c r="E66" s="11" t="s">
        <v>283</v>
      </c>
      <c r="F66" s="11" t="s">
        <v>284</v>
      </c>
      <c r="G66" s="11" t="s">
        <v>85</v>
      </c>
      <c r="H66" s="11" t="s">
        <v>509</v>
      </c>
      <c r="I66" s="11"/>
    </row>
    <row r="67" spans="1:9" x14ac:dyDescent="0.25">
      <c r="A67" s="11" t="s">
        <v>510</v>
      </c>
      <c r="B67" s="11" t="s">
        <v>511</v>
      </c>
      <c r="C67" s="11" t="s">
        <v>512</v>
      </c>
      <c r="D67" s="11">
        <v>18254</v>
      </c>
      <c r="E67" s="11" t="s">
        <v>283</v>
      </c>
      <c r="F67" s="11"/>
      <c r="G67" s="11"/>
      <c r="H67" s="11" t="s">
        <v>513</v>
      </c>
      <c r="I67" s="11"/>
    </row>
    <row r="68" spans="1:9" x14ac:dyDescent="0.25">
      <c r="A68" s="11" t="s">
        <v>514</v>
      </c>
      <c r="B68" s="11" t="s">
        <v>515</v>
      </c>
      <c r="C68" s="11" t="s">
        <v>516</v>
      </c>
      <c r="D68" s="11">
        <v>18232</v>
      </c>
      <c r="E68" s="11" t="s">
        <v>290</v>
      </c>
      <c r="F68" s="11"/>
      <c r="G68" s="11" t="s">
        <v>517</v>
      </c>
      <c r="H68" s="11"/>
      <c r="I68" s="11"/>
    </row>
    <row r="69" spans="1:9" x14ac:dyDescent="0.25">
      <c r="A69" s="11" t="s">
        <v>518</v>
      </c>
      <c r="B69" s="11" t="s">
        <v>379</v>
      </c>
      <c r="C69" s="11" t="s">
        <v>519</v>
      </c>
      <c r="D69" s="11">
        <v>18264</v>
      </c>
      <c r="E69" s="11" t="s">
        <v>283</v>
      </c>
      <c r="F69" s="11" t="s">
        <v>284</v>
      </c>
      <c r="G69" s="11" t="s">
        <v>520</v>
      </c>
      <c r="H69" s="11" t="s">
        <v>521</v>
      </c>
      <c r="I69" s="11"/>
    </row>
    <row r="70" spans="1:9" x14ac:dyDescent="0.25">
      <c r="A70" s="11" t="s">
        <v>518</v>
      </c>
      <c r="B70" s="11" t="s">
        <v>522</v>
      </c>
      <c r="C70" s="11" t="s">
        <v>523</v>
      </c>
      <c r="D70" s="11">
        <v>18254</v>
      </c>
      <c r="E70" s="11" t="s">
        <v>283</v>
      </c>
      <c r="F70" s="11" t="s">
        <v>284</v>
      </c>
      <c r="G70" s="11" t="s">
        <v>524</v>
      </c>
      <c r="H70" s="11" t="s">
        <v>525</v>
      </c>
      <c r="I70" s="11"/>
    </row>
    <row r="71" spans="1:9" x14ac:dyDescent="0.25">
      <c r="A71" s="11" t="s">
        <v>526</v>
      </c>
      <c r="B71" s="11" t="s">
        <v>367</v>
      </c>
      <c r="C71" s="11" t="s">
        <v>527</v>
      </c>
      <c r="D71" s="11">
        <v>18265</v>
      </c>
      <c r="E71" s="11" t="s">
        <v>283</v>
      </c>
      <c r="F71" s="11" t="s">
        <v>284</v>
      </c>
      <c r="G71" s="11" t="s">
        <v>528</v>
      </c>
      <c r="H71" s="11" t="s">
        <v>529</v>
      </c>
      <c r="I71" s="11"/>
    </row>
    <row r="72" spans="1:9" x14ac:dyDescent="0.25">
      <c r="A72" s="11" t="s">
        <v>530</v>
      </c>
      <c r="B72" s="11" t="s">
        <v>531</v>
      </c>
      <c r="C72" s="11" t="s">
        <v>532</v>
      </c>
      <c r="D72" s="11">
        <v>18264</v>
      </c>
      <c r="E72" s="11" t="s">
        <v>283</v>
      </c>
      <c r="F72" s="11" t="s">
        <v>284</v>
      </c>
      <c r="G72" s="11" t="s">
        <v>533</v>
      </c>
      <c r="H72" s="11"/>
      <c r="I72" s="11"/>
    </row>
    <row r="73" spans="1:9" x14ac:dyDescent="0.25">
      <c r="A73" s="11" t="s">
        <v>534</v>
      </c>
      <c r="B73" s="11" t="s">
        <v>535</v>
      </c>
      <c r="C73" s="11" t="s">
        <v>536</v>
      </c>
      <c r="D73" s="11">
        <v>18266</v>
      </c>
      <c r="E73" s="11" t="s">
        <v>283</v>
      </c>
      <c r="F73" s="11" t="s">
        <v>284</v>
      </c>
      <c r="G73" s="11" t="s">
        <v>537</v>
      </c>
      <c r="H73" s="11" t="s">
        <v>297</v>
      </c>
      <c r="I73" s="11"/>
    </row>
    <row r="74" spans="1:9" x14ac:dyDescent="0.25">
      <c r="A74" s="11" t="s">
        <v>538</v>
      </c>
      <c r="B74" s="11" t="s">
        <v>409</v>
      </c>
      <c r="C74" s="11" t="s">
        <v>539</v>
      </c>
      <c r="D74" s="11">
        <v>18255</v>
      </c>
      <c r="E74" s="11" t="s">
        <v>283</v>
      </c>
      <c r="F74" s="11" t="s">
        <v>284</v>
      </c>
      <c r="G74" s="11" t="s">
        <v>540</v>
      </c>
      <c r="H74" s="11" t="s">
        <v>541</v>
      </c>
      <c r="I74" s="11"/>
    </row>
    <row r="75" spans="1:9" x14ac:dyDescent="0.25">
      <c r="A75" s="11" t="s">
        <v>542</v>
      </c>
      <c r="B75" s="11" t="s">
        <v>342</v>
      </c>
      <c r="C75" s="11" t="s">
        <v>543</v>
      </c>
      <c r="D75" s="11">
        <v>18255</v>
      </c>
      <c r="E75" s="11" t="s">
        <v>283</v>
      </c>
      <c r="F75" s="11" t="s">
        <v>284</v>
      </c>
      <c r="G75" s="11" t="s">
        <v>544</v>
      </c>
      <c r="H75" s="11" t="s">
        <v>545</v>
      </c>
      <c r="I75" s="11"/>
    </row>
    <row r="76" spans="1:9" x14ac:dyDescent="0.25">
      <c r="A76" s="11" t="s">
        <v>546</v>
      </c>
      <c r="B76" s="11" t="s">
        <v>547</v>
      </c>
      <c r="C76" s="11" t="s">
        <v>548</v>
      </c>
      <c r="D76" s="11">
        <v>18264</v>
      </c>
      <c r="E76" s="11" t="s">
        <v>283</v>
      </c>
      <c r="F76" s="11" t="s">
        <v>284</v>
      </c>
      <c r="G76" s="11" t="s">
        <v>549</v>
      </c>
      <c r="H76" s="11" t="s">
        <v>328</v>
      </c>
      <c r="I76" s="11"/>
    </row>
    <row r="77" spans="1:9" x14ac:dyDescent="0.25">
      <c r="A77" s="11" t="s">
        <v>550</v>
      </c>
      <c r="B77" s="11" t="s">
        <v>331</v>
      </c>
      <c r="C77" s="11" t="s">
        <v>551</v>
      </c>
      <c r="D77" s="11">
        <v>18268</v>
      </c>
      <c r="E77" s="11" t="s">
        <v>283</v>
      </c>
      <c r="F77" s="11" t="s">
        <v>284</v>
      </c>
      <c r="G77" s="11"/>
      <c r="H77" s="11"/>
      <c r="I77" s="11"/>
    </row>
    <row r="78" spans="1:9" x14ac:dyDescent="0.25">
      <c r="A78" s="11" t="s">
        <v>552</v>
      </c>
      <c r="B78" s="11" t="s">
        <v>553</v>
      </c>
      <c r="C78" s="11" t="s">
        <v>554</v>
      </c>
      <c r="D78" s="11">
        <v>18266</v>
      </c>
      <c r="E78" s="11" t="s">
        <v>283</v>
      </c>
      <c r="F78" s="11"/>
      <c r="G78" s="11" t="s">
        <v>555</v>
      </c>
      <c r="H78" s="11"/>
      <c r="I78" s="11"/>
    </row>
    <row r="79" spans="1:9" x14ac:dyDescent="0.25">
      <c r="A79" s="11" t="s">
        <v>556</v>
      </c>
      <c r="B79" s="11" t="s">
        <v>535</v>
      </c>
      <c r="C79" s="11" t="s">
        <v>321</v>
      </c>
      <c r="D79" s="11">
        <v>18266</v>
      </c>
      <c r="E79" s="11" t="s">
        <v>283</v>
      </c>
      <c r="F79" s="11" t="s">
        <v>284</v>
      </c>
      <c r="G79" s="11" t="s">
        <v>557</v>
      </c>
      <c r="H79" s="11" t="s">
        <v>558</v>
      </c>
      <c r="I79" s="11"/>
    </row>
    <row r="80" spans="1:9" x14ac:dyDescent="0.25">
      <c r="A80" s="11" t="s">
        <v>559</v>
      </c>
      <c r="B80" s="11" t="s">
        <v>560</v>
      </c>
      <c r="C80" s="11" t="s">
        <v>561</v>
      </c>
      <c r="D80" s="11">
        <v>18257</v>
      </c>
      <c r="E80" s="11" t="s">
        <v>290</v>
      </c>
      <c r="F80" s="11" t="s">
        <v>284</v>
      </c>
      <c r="G80" s="11" t="s">
        <v>562</v>
      </c>
      <c r="H80" s="11" t="s">
        <v>563</v>
      </c>
      <c r="I80" s="11"/>
    </row>
    <row r="81" spans="1:9" x14ac:dyDescent="0.25">
      <c r="A81" s="11" t="s">
        <v>564</v>
      </c>
      <c r="B81" s="11" t="s">
        <v>565</v>
      </c>
      <c r="C81" s="11" t="s">
        <v>566</v>
      </c>
      <c r="D81" s="11">
        <v>18265</v>
      </c>
      <c r="E81" s="11" t="s">
        <v>283</v>
      </c>
      <c r="F81" s="11" t="s">
        <v>284</v>
      </c>
      <c r="G81" s="11" t="s">
        <v>567</v>
      </c>
      <c r="H81" s="11"/>
      <c r="I81" s="11"/>
    </row>
    <row r="82" spans="1:9" x14ac:dyDescent="0.25">
      <c r="A82" s="11" t="s">
        <v>568</v>
      </c>
      <c r="B82" s="11" t="s">
        <v>320</v>
      </c>
      <c r="C82" s="11" t="s">
        <v>569</v>
      </c>
      <c r="D82" s="11">
        <v>18275</v>
      </c>
      <c r="E82" s="11" t="s">
        <v>306</v>
      </c>
      <c r="F82" s="11"/>
      <c r="G82" s="11" t="s">
        <v>570</v>
      </c>
      <c r="H82" s="11"/>
      <c r="I82" s="11"/>
    </row>
    <row r="83" spans="1:9" x14ac:dyDescent="0.25">
      <c r="A83" s="11" t="s">
        <v>571</v>
      </c>
      <c r="B83" s="11" t="s">
        <v>572</v>
      </c>
      <c r="C83" s="11" t="s">
        <v>573</v>
      </c>
      <c r="D83" s="11">
        <v>18243</v>
      </c>
      <c r="E83" s="11" t="s">
        <v>574</v>
      </c>
      <c r="F83" s="11" t="s">
        <v>284</v>
      </c>
      <c r="G83" s="11" t="s">
        <v>575</v>
      </c>
      <c r="H83" s="11"/>
      <c r="I83" s="11"/>
    </row>
    <row r="84" spans="1:9" x14ac:dyDescent="0.25">
      <c r="A84" s="11" t="s">
        <v>576</v>
      </c>
      <c r="B84" s="11" t="s">
        <v>577</v>
      </c>
      <c r="C84" s="11" t="s">
        <v>578</v>
      </c>
      <c r="D84" s="11">
        <v>18264</v>
      </c>
      <c r="E84" s="11" t="s">
        <v>283</v>
      </c>
      <c r="F84" s="11" t="s">
        <v>284</v>
      </c>
      <c r="G84" s="11" t="s">
        <v>579</v>
      </c>
      <c r="H84" s="11"/>
      <c r="I84" s="11"/>
    </row>
    <row r="85" spans="1:9" x14ac:dyDescent="0.25">
      <c r="A85" s="11" t="s">
        <v>580</v>
      </c>
      <c r="B85" s="11" t="s">
        <v>581</v>
      </c>
      <c r="C85" s="11" t="s">
        <v>582</v>
      </c>
      <c r="D85" s="11">
        <v>18254</v>
      </c>
      <c r="E85" s="11" t="s">
        <v>283</v>
      </c>
      <c r="F85" s="11" t="s">
        <v>284</v>
      </c>
      <c r="G85" s="11"/>
      <c r="H85" s="11"/>
      <c r="I85" s="11"/>
    </row>
    <row r="86" spans="1:9" x14ac:dyDescent="0.25">
      <c r="A86" s="11" t="s">
        <v>583</v>
      </c>
      <c r="B86" s="11" t="s">
        <v>328</v>
      </c>
      <c r="C86" s="11"/>
      <c r="D86" s="11"/>
      <c r="E86" s="11"/>
      <c r="F86" s="11" t="s">
        <v>284</v>
      </c>
      <c r="G86" s="11" t="s">
        <v>46</v>
      </c>
      <c r="H86" s="11" t="s">
        <v>367</v>
      </c>
      <c r="I86" s="11"/>
    </row>
    <row r="87" spans="1:9" x14ac:dyDescent="0.25">
      <c r="A87" s="11" t="s">
        <v>584</v>
      </c>
      <c r="B87" s="11" t="s">
        <v>585</v>
      </c>
      <c r="C87" s="11" t="s">
        <v>586</v>
      </c>
      <c r="D87" s="11">
        <v>18268</v>
      </c>
      <c r="E87" s="11" t="s">
        <v>283</v>
      </c>
      <c r="F87" s="11"/>
      <c r="G87" s="11" t="s">
        <v>587</v>
      </c>
      <c r="H87" s="11"/>
      <c r="I87" s="11"/>
    </row>
    <row r="88" spans="1:9" x14ac:dyDescent="0.25">
      <c r="A88" s="11" t="s">
        <v>588</v>
      </c>
      <c r="B88" s="11" t="s">
        <v>589</v>
      </c>
      <c r="C88" s="11"/>
      <c r="D88" s="11"/>
      <c r="E88" s="11"/>
      <c r="F88" s="11"/>
      <c r="G88" s="11" t="s">
        <v>590</v>
      </c>
      <c r="H88" s="11"/>
      <c r="I88" s="11"/>
    </row>
    <row r="89" spans="1:9" x14ac:dyDescent="0.25">
      <c r="A89" s="11" t="s">
        <v>591</v>
      </c>
      <c r="B89" s="11" t="s">
        <v>565</v>
      </c>
      <c r="C89" s="11"/>
      <c r="D89" s="11"/>
      <c r="E89" s="11"/>
      <c r="F89" s="11"/>
      <c r="G89" s="11" t="s">
        <v>592</v>
      </c>
      <c r="H89" s="11"/>
      <c r="I89" s="11"/>
    </row>
    <row r="90" spans="1:9" x14ac:dyDescent="0.25">
      <c r="A90" s="11" t="s">
        <v>593</v>
      </c>
      <c r="B90" s="11" t="s">
        <v>594</v>
      </c>
      <c r="C90" s="11" t="s">
        <v>595</v>
      </c>
      <c r="D90" s="11">
        <v>11130</v>
      </c>
      <c r="E90" s="11" t="s">
        <v>371</v>
      </c>
      <c r="F90" s="11"/>
      <c r="G90" s="11" t="s">
        <v>596</v>
      </c>
      <c r="H90" s="11"/>
      <c r="I90" s="11"/>
    </row>
    <row r="91" spans="1:9" x14ac:dyDescent="0.25">
      <c r="A91" s="11" t="s">
        <v>597</v>
      </c>
      <c r="B91" s="11" t="s">
        <v>598</v>
      </c>
      <c r="C91" s="11" t="s">
        <v>599</v>
      </c>
      <c r="D91" s="11">
        <v>18266</v>
      </c>
      <c r="E91" s="11" t="s">
        <v>283</v>
      </c>
      <c r="F91" s="11" t="s">
        <v>284</v>
      </c>
      <c r="G91" s="11" t="s">
        <v>600</v>
      </c>
      <c r="H91" s="11" t="s">
        <v>601</v>
      </c>
      <c r="I91" s="11"/>
    </row>
    <row r="92" spans="1:9" x14ac:dyDescent="0.25">
      <c r="A92" s="11" t="s">
        <v>602</v>
      </c>
      <c r="B92" s="11" t="s">
        <v>367</v>
      </c>
      <c r="C92" s="11" t="s">
        <v>603</v>
      </c>
      <c r="D92" s="11">
        <v>18261</v>
      </c>
      <c r="E92" s="11" t="s">
        <v>283</v>
      </c>
      <c r="F92" s="11"/>
      <c r="G92" s="11" t="s">
        <v>41</v>
      </c>
      <c r="H92" s="11"/>
      <c r="I92" s="11"/>
    </row>
    <row r="93" spans="1:9" x14ac:dyDescent="0.25">
      <c r="A93" s="11" t="s">
        <v>604</v>
      </c>
      <c r="B93" s="11" t="s">
        <v>605</v>
      </c>
      <c r="C93" s="11" t="s">
        <v>321</v>
      </c>
      <c r="D93" s="11">
        <v>18264</v>
      </c>
      <c r="E93" s="11" t="s">
        <v>283</v>
      </c>
      <c r="F93" s="11"/>
      <c r="G93" s="11" t="s">
        <v>606</v>
      </c>
      <c r="H93" s="11"/>
      <c r="I93" s="11"/>
    </row>
    <row r="94" spans="1:9" x14ac:dyDescent="0.25">
      <c r="A94" s="11" t="s">
        <v>607</v>
      </c>
      <c r="B94" s="11" t="s">
        <v>608</v>
      </c>
      <c r="C94" s="11" t="s">
        <v>609</v>
      </c>
      <c r="D94" s="11">
        <v>18268</v>
      </c>
      <c r="E94" s="11" t="s">
        <v>283</v>
      </c>
      <c r="F94" s="11"/>
      <c r="G94" s="11"/>
      <c r="H94" s="11"/>
      <c r="I94" s="11"/>
    </row>
    <row r="95" spans="1:9" x14ac:dyDescent="0.25">
      <c r="A95" s="11" t="s">
        <v>607</v>
      </c>
      <c r="B95" s="11" t="s">
        <v>610</v>
      </c>
      <c r="C95" s="11" t="s">
        <v>611</v>
      </c>
      <c r="D95" s="11">
        <v>18255</v>
      </c>
      <c r="E95" s="11" t="s">
        <v>283</v>
      </c>
      <c r="F95" s="11" t="s">
        <v>284</v>
      </c>
      <c r="G95" s="11"/>
      <c r="H95" s="11"/>
      <c r="I95" s="11"/>
    </row>
    <row r="96" spans="1:9" x14ac:dyDescent="0.25">
      <c r="A96" s="11" t="s">
        <v>612</v>
      </c>
      <c r="B96" s="11" t="s">
        <v>613</v>
      </c>
      <c r="C96" s="11" t="s">
        <v>614</v>
      </c>
      <c r="D96" s="11">
        <v>18262</v>
      </c>
      <c r="E96" s="11" t="s">
        <v>283</v>
      </c>
      <c r="F96" s="11"/>
      <c r="G96" s="11"/>
      <c r="H96" s="11"/>
      <c r="I96" s="11"/>
    </row>
    <row r="97" spans="1:9" x14ac:dyDescent="0.25">
      <c r="A97" s="11" t="s">
        <v>615</v>
      </c>
      <c r="B97" s="11" t="s">
        <v>616</v>
      </c>
      <c r="C97" s="11" t="s">
        <v>617</v>
      </c>
      <c r="D97" s="11">
        <v>18266</v>
      </c>
      <c r="E97" s="11" t="s">
        <v>283</v>
      </c>
      <c r="F97" s="11" t="s">
        <v>284</v>
      </c>
      <c r="G97" s="11"/>
      <c r="H97" s="11" t="s">
        <v>618</v>
      </c>
      <c r="I97" s="11"/>
    </row>
    <row r="98" spans="1:9" x14ac:dyDescent="0.25">
      <c r="A98" s="11" t="s">
        <v>619</v>
      </c>
      <c r="B98" s="11" t="s">
        <v>610</v>
      </c>
      <c r="C98" s="11" t="s">
        <v>620</v>
      </c>
      <c r="D98" s="11">
        <v>18252</v>
      </c>
      <c r="E98" s="11" t="s">
        <v>290</v>
      </c>
      <c r="F98" s="11"/>
      <c r="G98" s="11" t="s">
        <v>621</v>
      </c>
      <c r="H98" s="11"/>
      <c r="I98" s="11"/>
    </row>
    <row r="99" spans="1:9" x14ac:dyDescent="0.25">
      <c r="A99" s="11" t="s">
        <v>622</v>
      </c>
      <c r="B99" s="11" t="s">
        <v>328</v>
      </c>
      <c r="C99" s="11" t="s">
        <v>623</v>
      </c>
      <c r="D99" s="11">
        <v>18264</v>
      </c>
      <c r="E99" s="11" t="s">
        <v>283</v>
      </c>
      <c r="F99" s="11" t="s">
        <v>284</v>
      </c>
      <c r="G99" s="11" t="s">
        <v>624</v>
      </c>
      <c r="H99" s="11" t="s">
        <v>625</v>
      </c>
      <c r="I99" s="11"/>
    </row>
    <row r="100" spans="1:9" x14ac:dyDescent="0.25">
      <c r="A100" s="11" t="s">
        <v>626</v>
      </c>
      <c r="B100" s="11" t="s">
        <v>627</v>
      </c>
      <c r="C100" s="11" t="s">
        <v>628</v>
      </c>
      <c r="D100" s="11">
        <v>18264</v>
      </c>
      <c r="E100" s="11" t="s">
        <v>283</v>
      </c>
      <c r="F100" s="11"/>
      <c r="G100" s="11" t="s">
        <v>65</v>
      </c>
      <c r="H100" s="11"/>
      <c r="I100" s="11"/>
    </row>
    <row r="101" spans="1:9" x14ac:dyDescent="0.25">
      <c r="A101" s="11" t="s">
        <v>629</v>
      </c>
      <c r="B101" s="11" t="s">
        <v>420</v>
      </c>
      <c r="C101" s="11" t="s">
        <v>399</v>
      </c>
      <c r="D101" s="11">
        <v>18266</v>
      </c>
      <c r="E101" s="11" t="s">
        <v>283</v>
      </c>
      <c r="F101" s="11" t="s">
        <v>284</v>
      </c>
      <c r="G101" s="11" t="s">
        <v>630</v>
      </c>
      <c r="H101" s="11"/>
      <c r="I101" s="11"/>
    </row>
    <row r="102" spans="1:9" x14ac:dyDescent="0.25">
      <c r="A102" s="11" t="s">
        <v>631</v>
      </c>
      <c r="B102" s="11" t="s">
        <v>632</v>
      </c>
      <c r="C102" s="11" t="s">
        <v>633</v>
      </c>
      <c r="D102" s="11">
        <v>18269</v>
      </c>
      <c r="E102" s="11" t="s">
        <v>283</v>
      </c>
      <c r="F102" s="11"/>
      <c r="G102" s="11"/>
      <c r="H102" s="11"/>
      <c r="I102" s="11"/>
    </row>
    <row r="103" spans="1:9" x14ac:dyDescent="0.25">
      <c r="A103" s="11" t="s">
        <v>634</v>
      </c>
      <c r="B103" s="11" t="s">
        <v>328</v>
      </c>
      <c r="C103" s="11" t="s">
        <v>635</v>
      </c>
      <c r="D103" s="11">
        <v>18254</v>
      </c>
      <c r="E103" s="11" t="s">
        <v>283</v>
      </c>
      <c r="F103" s="11" t="s">
        <v>284</v>
      </c>
      <c r="G103" s="11" t="s">
        <v>636</v>
      </c>
      <c r="H103" s="11"/>
      <c r="I103" s="11"/>
    </row>
    <row r="104" spans="1:9" x14ac:dyDescent="0.25">
      <c r="A104" s="11" t="s">
        <v>637</v>
      </c>
      <c r="B104" s="11" t="s">
        <v>394</v>
      </c>
      <c r="C104" s="11" t="s">
        <v>638</v>
      </c>
      <c r="D104" s="11">
        <v>18277</v>
      </c>
      <c r="E104" s="11" t="s">
        <v>306</v>
      </c>
      <c r="F104" s="11"/>
      <c r="G104" s="11" t="s">
        <v>639</v>
      </c>
      <c r="H104" s="11"/>
      <c r="I104" s="11"/>
    </row>
    <row r="105" spans="1:9" x14ac:dyDescent="0.25">
      <c r="A105" s="11" t="s">
        <v>640</v>
      </c>
      <c r="B105" s="11" t="s">
        <v>468</v>
      </c>
      <c r="C105" s="11" t="s">
        <v>641</v>
      </c>
      <c r="D105" s="11">
        <v>18266</v>
      </c>
      <c r="E105" s="11" t="s">
        <v>283</v>
      </c>
      <c r="F105" s="11" t="s">
        <v>284</v>
      </c>
      <c r="G105" s="11" t="s">
        <v>642</v>
      </c>
      <c r="H105" s="11"/>
      <c r="I105" s="11"/>
    </row>
    <row r="106" spans="1:9" x14ac:dyDescent="0.25">
      <c r="A106" s="11" t="s">
        <v>643</v>
      </c>
      <c r="B106" s="11" t="s">
        <v>644</v>
      </c>
      <c r="C106" s="11" t="s">
        <v>645</v>
      </c>
      <c r="D106" s="11">
        <v>11324</v>
      </c>
      <c r="E106" s="11" t="s">
        <v>318</v>
      </c>
      <c r="F106" s="11" t="s">
        <v>284</v>
      </c>
      <c r="G106" s="11" t="s">
        <v>108</v>
      </c>
      <c r="H106" s="11"/>
      <c r="I106" s="11"/>
    </row>
    <row r="107" spans="1:9" x14ac:dyDescent="0.25">
      <c r="A107" s="11" t="s">
        <v>646</v>
      </c>
      <c r="B107" s="11" t="s">
        <v>647</v>
      </c>
      <c r="C107" s="11"/>
      <c r="D107" s="11"/>
      <c r="E107" s="11"/>
      <c r="F107" s="11"/>
      <c r="G107" s="11" t="s">
        <v>648</v>
      </c>
      <c r="H107" s="11"/>
      <c r="I107" s="11"/>
    </row>
    <row r="108" spans="1:9" x14ac:dyDescent="0.25">
      <c r="A108" s="11" t="s">
        <v>649</v>
      </c>
      <c r="B108" s="11" t="s">
        <v>379</v>
      </c>
      <c r="C108" s="11" t="s">
        <v>650</v>
      </c>
      <c r="D108" s="11">
        <v>18263</v>
      </c>
      <c r="E108" s="11" t="s">
        <v>283</v>
      </c>
      <c r="F108" s="11" t="s">
        <v>284</v>
      </c>
      <c r="G108" s="11" t="s">
        <v>651</v>
      </c>
      <c r="H108" s="11" t="s">
        <v>652</v>
      </c>
      <c r="I108" s="11"/>
    </row>
    <row r="109" spans="1:9" x14ac:dyDescent="0.25">
      <c r="A109" s="11" t="s">
        <v>653</v>
      </c>
      <c r="B109" s="11" t="s">
        <v>320</v>
      </c>
      <c r="C109" s="11" t="s">
        <v>654</v>
      </c>
      <c r="D109" s="11">
        <v>18231</v>
      </c>
      <c r="E109" s="11" t="s">
        <v>290</v>
      </c>
      <c r="F109" s="11"/>
      <c r="G109" s="11"/>
      <c r="H109" s="11"/>
      <c r="I109" s="11"/>
    </row>
    <row r="110" spans="1:9" x14ac:dyDescent="0.25">
      <c r="A110" s="11" t="s">
        <v>653</v>
      </c>
      <c r="B110" s="11" t="s">
        <v>655</v>
      </c>
      <c r="C110" s="11" t="s">
        <v>656</v>
      </c>
      <c r="D110" s="11">
        <v>18260</v>
      </c>
      <c r="E110" s="11" t="s">
        <v>283</v>
      </c>
      <c r="F110" s="11"/>
      <c r="G110" s="11" t="s">
        <v>657</v>
      </c>
      <c r="H110" s="11"/>
      <c r="I110" s="11"/>
    </row>
    <row r="111" spans="1:9" x14ac:dyDescent="0.25">
      <c r="A111" s="11" t="s">
        <v>658</v>
      </c>
      <c r="B111" s="11" t="s">
        <v>659</v>
      </c>
      <c r="C111" s="11" t="s">
        <v>660</v>
      </c>
      <c r="D111" s="11">
        <v>18256</v>
      </c>
      <c r="E111" s="11" t="s">
        <v>283</v>
      </c>
      <c r="F111" s="11"/>
      <c r="G111" s="11" t="s">
        <v>661</v>
      </c>
      <c r="H111" s="11"/>
      <c r="I111" s="11"/>
    </row>
    <row r="112" spans="1:9" x14ac:dyDescent="0.25">
      <c r="A112" s="11" t="s">
        <v>662</v>
      </c>
      <c r="B112" s="11" t="s">
        <v>295</v>
      </c>
      <c r="C112" s="11" t="s">
        <v>663</v>
      </c>
      <c r="D112" s="11">
        <v>16950</v>
      </c>
      <c r="E112" s="11" t="s">
        <v>664</v>
      </c>
      <c r="F112" s="11"/>
      <c r="G112" s="11"/>
      <c r="H112" s="11"/>
      <c r="I112" s="11"/>
    </row>
    <row r="113" spans="1:9" x14ac:dyDescent="0.25">
      <c r="A113" s="11" t="s">
        <v>662</v>
      </c>
      <c r="B113" s="11" t="s">
        <v>665</v>
      </c>
      <c r="C113" s="11" t="s">
        <v>666</v>
      </c>
      <c r="D113" s="11">
        <v>18236</v>
      </c>
      <c r="E113" s="11" t="s">
        <v>283</v>
      </c>
      <c r="F113" s="11" t="s">
        <v>284</v>
      </c>
      <c r="G113" s="11" t="s">
        <v>667</v>
      </c>
      <c r="H113" s="11"/>
      <c r="I113" s="11"/>
    </row>
    <row r="114" spans="1:9" x14ac:dyDescent="0.25">
      <c r="A114" s="11" t="s">
        <v>668</v>
      </c>
      <c r="B114" s="11" t="s">
        <v>669</v>
      </c>
      <c r="C114" s="11" t="s">
        <v>670</v>
      </c>
      <c r="D114" s="11">
        <v>18238</v>
      </c>
      <c r="E114" s="11" t="s">
        <v>290</v>
      </c>
      <c r="F114" s="11"/>
      <c r="G114" s="11" t="s">
        <v>671</v>
      </c>
      <c r="H114" s="11"/>
      <c r="I114" s="11"/>
    </row>
    <row r="115" spans="1:9" x14ac:dyDescent="0.25">
      <c r="A115" s="11" t="s">
        <v>672</v>
      </c>
      <c r="B115" s="11" t="s">
        <v>673</v>
      </c>
      <c r="C115" s="11" t="s">
        <v>674</v>
      </c>
      <c r="D115" s="11">
        <v>18262</v>
      </c>
      <c r="E115" s="11" t="s">
        <v>283</v>
      </c>
      <c r="F115" s="11" t="s">
        <v>284</v>
      </c>
      <c r="G115" s="11" t="s">
        <v>675</v>
      </c>
      <c r="H115" s="11" t="s">
        <v>404</v>
      </c>
      <c r="I115" s="11"/>
    </row>
    <row r="116" spans="1:9" x14ac:dyDescent="0.25">
      <c r="A116" s="11" t="s">
        <v>676</v>
      </c>
      <c r="B116" s="11" t="s">
        <v>677</v>
      </c>
      <c r="C116" s="11" t="s">
        <v>678</v>
      </c>
      <c r="D116" s="11">
        <v>18256</v>
      </c>
      <c r="E116" s="11" t="s">
        <v>448</v>
      </c>
      <c r="F116" s="11" t="s">
        <v>284</v>
      </c>
      <c r="G116" s="11"/>
      <c r="H116" s="11" t="s">
        <v>679</v>
      </c>
      <c r="I116" s="11"/>
    </row>
    <row r="117" spans="1:9" x14ac:dyDescent="0.25">
      <c r="A117" s="11" t="s">
        <v>680</v>
      </c>
      <c r="B117" s="11" t="s">
        <v>681</v>
      </c>
      <c r="C117" s="11" t="s">
        <v>682</v>
      </c>
      <c r="D117" s="11">
        <v>18235</v>
      </c>
      <c r="E117" s="11" t="s">
        <v>448</v>
      </c>
      <c r="F117" s="11"/>
      <c r="G117" s="11" t="s">
        <v>683</v>
      </c>
      <c r="H117" s="11" t="s">
        <v>684</v>
      </c>
      <c r="I117" s="11" t="s">
        <v>685</v>
      </c>
    </row>
    <row r="118" spans="1:9" x14ac:dyDescent="0.25">
      <c r="A118" s="11" t="s">
        <v>686</v>
      </c>
      <c r="B118" s="11" t="s">
        <v>443</v>
      </c>
      <c r="C118" s="11" t="s">
        <v>687</v>
      </c>
      <c r="D118" s="11">
        <v>18253</v>
      </c>
      <c r="E118" s="11" t="s">
        <v>283</v>
      </c>
      <c r="F118" s="11" t="s">
        <v>284</v>
      </c>
      <c r="G118" s="11" t="s">
        <v>688</v>
      </c>
      <c r="H118" s="11" t="s">
        <v>689</v>
      </c>
      <c r="I118" s="11"/>
    </row>
    <row r="119" spans="1:9" x14ac:dyDescent="0.25">
      <c r="A119" s="11" t="s">
        <v>690</v>
      </c>
      <c r="B119" s="11" t="s">
        <v>691</v>
      </c>
      <c r="C119" s="11" t="s">
        <v>692</v>
      </c>
      <c r="D119" s="11">
        <v>18262</v>
      </c>
      <c r="E119" s="11" t="s">
        <v>283</v>
      </c>
      <c r="F119" s="11" t="s">
        <v>284</v>
      </c>
      <c r="G119" s="11" t="s">
        <v>693</v>
      </c>
      <c r="H119" s="11" t="s">
        <v>694</v>
      </c>
      <c r="I119" s="11"/>
    </row>
    <row r="120" spans="1:9" x14ac:dyDescent="0.25">
      <c r="A120" s="11" t="s">
        <v>695</v>
      </c>
      <c r="B120" s="11" t="s">
        <v>696</v>
      </c>
      <c r="C120" s="11" t="s">
        <v>697</v>
      </c>
      <c r="D120" s="11">
        <v>18266</v>
      </c>
      <c r="E120" s="11" t="s">
        <v>283</v>
      </c>
      <c r="F120" s="11" t="s">
        <v>284</v>
      </c>
      <c r="G120" s="11" t="s">
        <v>698</v>
      </c>
      <c r="H120" s="11"/>
      <c r="I120" s="11"/>
    </row>
    <row r="121" spans="1:9" x14ac:dyDescent="0.25">
      <c r="A121" s="11" t="s">
        <v>699</v>
      </c>
      <c r="B121" s="11" t="s">
        <v>700</v>
      </c>
      <c r="C121" s="11" t="s">
        <v>701</v>
      </c>
      <c r="D121" s="11">
        <v>18265</v>
      </c>
      <c r="E121" s="11" t="s">
        <v>283</v>
      </c>
      <c r="F121" s="11"/>
      <c r="G121" s="11" t="s">
        <v>232</v>
      </c>
      <c r="H121" s="11"/>
      <c r="I121" s="11"/>
    </row>
    <row r="122" spans="1:9" x14ac:dyDescent="0.25">
      <c r="A122" s="11" t="s">
        <v>702</v>
      </c>
      <c r="B122" s="11" t="s">
        <v>703</v>
      </c>
      <c r="C122" s="11"/>
      <c r="D122" s="11"/>
      <c r="E122" s="11"/>
      <c r="F122" s="11" t="s">
        <v>284</v>
      </c>
      <c r="G122" s="11" t="s">
        <v>704</v>
      </c>
      <c r="H122" s="11"/>
      <c r="I122" s="11"/>
    </row>
    <row r="123" spans="1:9" x14ac:dyDescent="0.25">
      <c r="A123" s="11" t="s">
        <v>705</v>
      </c>
      <c r="B123" s="11" t="s">
        <v>706</v>
      </c>
      <c r="C123" s="11" t="s">
        <v>707</v>
      </c>
      <c r="D123" s="11">
        <v>18265</v>
      </c>
      <c r="E123" s="11" t="s">
        <v>283</v>
      </c>
      <c r="F123" s="11" t="s">
        <v>284</v>
      </c>
      <c r="G123" s="11" t="s">
        <v>708</v>
      </c>
      <c r="H123" s="11" t="s">
        <v>709</v>
      </c>
      <c r="I123" s="11"/>
    </row>
    <row r="124" spans="1:9" x14ac:dyDescent="0.25">
      <c r="A124" s="11" t="s">
        <v>710</v>
      </c>
      <c r="B124" s="11" t="s">
        <v>711</v>
      </c>
      <c r="C124" s="11" t="s">
        <v>712</v>
      </c>
      <c r="D124" s="11">
        <v>18278</v>
      </c>
      <c r="E124" s="11" t="s">
        <v>306</v>
      </c>
      <c r="F124" s="11"/>
      <c r="G124" s="11"/>
      <c r="H124" s="11"/>
      <c r="I124" s="11"/>
    </row>
    <row r="125" spans="1:9" x14ac:dyDescent="0.25">
      <c r="A125" s="11" t="s">
        <v>713</v>
      </c>
      <c r="B125" s="11" t="s">
        <v>714</v>
      </c>
      <c r="C125" s="11" t="s">
        <v>715</v>
      </c>
      <c r="D125" s="11">
        <v>18252</v>
      </c>
      <c r="E125" s="11" t="s">
        <v>448</v>
      </c>
      <c r="F125" s="11" t="s">
        <v>284</v>
      </c>
      <c r="G125" s="11" t="s">
        <v>189</v>
      </c>
      <c r="H125" s="11" t="s">
        <v>716</v>
      </c>
      <c r="I125" s="11" t="s">
        <v>717</v>
      </c>
    </row>
    <row r="126" spans="1:9" x14ac:dyDescent="0.25">
      <c r="A126" s="11" t="s">
        <v>718</v>
      </c>
      <c r="B126" s="11" t="s">
        <v>716</v>
      </c>
      <c r="C126" s="11"/>
      <c r="D126" s="11"/>
      <c r="E126" s="11"/>
      <c r="F126" s="11"/>
      <c r="G126" s="11" t="s">
        <v>717</v>
      </c>
      <c r="H126" s="11"/>
      <c r="I126" s="11"/>
    </row>
    <row r="127" spans="1:9" x14ac:dyDescent="0.25">
      <c r="A127" s="11" t="s">
        <v>719</v>
      </c>
      <c r="B127" s="11" t="s">
        <v>720</v>
      </c>
      <c r="C127" s="11" t="s">
        <v>721</v>
      </c>
      <c r="D127" s="11">
        <v>18264</v>
      </c>
      <c r="E127" s="11" t="s">
        <v>283</v>
      </c>
      <c r="F127" s="11" t="s">
        <v>284</v>
      </c>
      <c r="G127" s="11" t="s">
        <v>722</v>
      </c>
      <c r="H127" s="11" t="s">
        <v>723</v>
      </c>
      <c r="I127" s="11"/>
    </row>
    <row r="128" spans="1:9" x14ac:dyDescent="0.25">
      <c r="A128" s="11" t="s">
        <v>724</v>
      </c>
      <c r="B128" s="11" t="s">
        <v>679</v>
      </c>
      <c r="C128" s="11" t="s">
        <v>725</v>
      </c>
      <c r="D128" s="11">
        <v>18262</v>
      </c>
      <c r="E128" s="11" t="s">
        <v>283</v>
      </c>
      <c r="F128" s="11"/>
      <c r="G128" s="11" t="s">
        <v>53</v>
      </c>
      <c r="H128" s="11"/>
      <c r="I128" s="11"/>
    </row>
    <row r="129" spans="1:9" x14ac:dyDescent="0.25">
      <c r="A129" s="11" t="s">
        <v>726</v>
      </c>
      <c r="B129" s="11" t="s">
        <v>320</v>
      </c>
      <c r="C129" s="11" t="s">
        <v>727</v>
      </c>
      <c r="D129" s="11">
        <v>16856</v>
      </c>
      <c r="E129" s="11" t="s">
        <v>728</v>
      </c>
      <c r="F129" s="11"/>
      <c r="G129" s="11" t="s">
        <v>729</v>
      </c>
      <c r="H129" s="11"/>
      <c r="I129" s="11"/>
    </row>
    <row r="130" spans="1:9" x14ac:dyDescent="0.25">
      <c r="A130" s="11" t="s">
        <v>730</v>
      </c>
      <c r="B130" s="11" t="s">
        <v>449</v>
      </c>
      <c r="C130" s="11"/>
      <c r="D130" s="11"/>
      <c r="E130" s="11"/>
      <c r="F130" s="11"/>
      <c r="G130" s="11" t="s">
        <v>731</v>
      </c>
      <c r="H130" s="11"/>
      <c r="I130" s="11"/>
    </row>
    <row r="131" spans="1:9" x14ac:dyDescent="0.25">
      <c r="A131" s="11" t="s">
        <v>732</v>
      </c>
      <c r="B131" s="11" t="s">
        <v>613</v>
      </c>
      <c r="C131" s="11" t="s">
        <v>733</v>
      </c>
      <c r="D131" s="11">
        <v>18262</v>
      </c>
      <c r="E131" s="11" t="s">
        <v>283</v>
      </c>
      <c r="F131" s="11" t="s">
        <v>284</v>
      </c>
      <c r="G131" s="11" t="s">
        <v>67</v>
      </c>
      <c r="H131" s="11" t="s">
        <v>734</v>
      </c>
      <c r="I131" s="11"/>
    </row>
    <row r="132" spans="1:9" x14ac:dyDescent="0.25">
      <c r="A132" s="11" t="s">
        <v>735</v>
      </c>
      <c r="B132" s="11" t="s">
        <v>324</v>
      </c>
      <c r="C132" s="11" t="s">
        <v>736</v>
      </c>
      <c r="D132" s="11">
        <v>18234</v>
      </c>
      <c r="E132" s="11" t="s">
        <v>290</v>
      </c>
      <c r="F132" s="11" t="s">
        <v>284</v>
      </c>
      <c r="G132" s="11" t="s">
        <v>737</v>
      </c>
      <c r="H132" s="11"/>
      <c r="I132" s="11"/>
    </row>
    <row r="133" spans="1:9" x14ac:dyDescent="0.25">
      <c r="A133" s="11" t="s">
        <v>738</v>
      </c>
      <c r="B133" s="11" t="s">
        <v>342</v>
      </c>
      <c r="C133" s="11"/>
      <c r="D133" s="11"/>
      <c r="E133" s="11"/>
      <c r="F133" s="11" t="s">
        <v>284</v>
      </c>
      <c r="G133" s="11" t="s">
        <v>218</v>
      </c>
      <c r="H133" s="11"/>
      <c r="I133" s="11"/>
    </row>
    <row r="134" spans="1:9" x14ac:dyDescent="0.25">
      <c r="A134" s="11" t="s">
        <v>739</v>
      </c>
      <c r="B134" s="11" t="s">
        <v>740</v>
      </c>
      <c r="C134" s="11" t="s">
        <v>741</v>
      </c>
      <c r="D134" s="11">
        <v>18231</v>
      </c>
      <c r="E134" s="11" t="s">
        <v>290</v>
      </c>
      <c r="F134" s="11"/>
      <c r="G134" s="11" t="s">
        <v>14</v>
      </c>
      <c r="H134" s="11"/>
      <c r="I134" s="11"/>
    </row>
    <row r="135" spans="1:9" x14ac:dyDescent="0.25">
      <c r="A135" s="11" t="s">
        <v>742</v>
      </c>
      <c r="B135" s="11" t="s">
        <v>743</v>
      </c>
      <c r="C135" s="11" t="s">
        <v>744</v>
      </c>
      <c r="D135" s="11">
        <v>18262</v>
      </c>
      <c r="E135" s="11" t="s">
        <v>283</v>
      </c>
      <c r="F135" s="11" t="s">
        <v>284</v>
      </c>
      <c r="G135" s="11" t="s">
        <v>745</v>
      </c>
      <c r="H135" s="11" t="s">
        <v>746</v>
      </c>
      <c r="I135" s="11"/>
    </row>
    <row r="136" spans="1:9" x14ac:dyDescent="0.25">
      <c r="A136" s="11" t="s">
        <v>742</v>
      </c>
      <c r="B136" s="11" t="s">
        <v>613</v>
      </c>
      <c r="C136" s="11" t="s">
        <v>747</v>
      </c>
      <c r="D136" s="11">
        <v>18263</v>
      </c>
      <c r="E136" s="11" t="s">
        <v>283</v>
      </c>
      <c r="F136" s="11" t="s">
        <v>284</v>
      </c>
      <c r="G136" s="11" t="s">
        <v>748</v>
      </c>
      <c r="H136" s="11"/>
      <c r="I136" s="11"/>
    </row>
    <row r="137" spans="1:9" x14ac:dyDescent="0.25">
      <c r="A137" s="11" t="s">
        <v>749</v>
      </c>
      <c r="B137" s="11" t="s">
        <v>750</v>
      </c>
      <c r="C137" s="11" t="s">
        <v>751</v>
      </c>
      <c r="D137" s="11">
        <v>18232</v>
      </c>
      <c r="E137" s="11" t="s">
        <v>290</v>
      </c>
      <c r="F137" s="11"/>
      <c r="G137" s="11" t="s">
        <v>752</v>
      </c>
      <c r="H137" s="11"/>
      <c r="I137" s="11"/>
    </row>
    <row r="138" spans="1:9" x14ac:dyDescent="0.25">
      <c r="A138" s="11" t="s">
        <v>753</v>
      </c>
      <c r="B138" s="11" t="s">
        <v>702</v>
      </c>
      <c r="C138" s="11" t="s">
        <v>754</v>
      </c>
      <c r="D138" s="11">
        <v>18266</v>
      </c>
      <c r="E138" s="11" t="s">
        <v>283</v>
      </c>
      <c r="F138" s="11" t="s">
        <v>284</v>
      </c>
      <c r="G138" s="11" t="s">
        <v>755</v>
      </c>
      <c r="H138" s="11" t="s">
        <v>756</v>
      </c>
      <c r="I138" s="11"/>
    </row>
    <row r="139" spans="1:9" x14ac:dyDescent="0.25">
      <c r="A139" s="11" t="s">
        <v>757</v>
      </c>
      <c r="B139" s="11" t="s">
        <v>758</v>
      </c>
      <c r="C139" s="11" t="s">
        <v>759</v>
      </c>
      <c r="D139" s="11">
        <v>18275</v>
      </c>
      <c r="E139" s="11" t="s">
        <v>306</v>
      </c>
      <c r="F139" s="11"/>
      <c r="G139" s="11" t="s">
        <v>760</v>
      </c>
      <c r="H139" s="11"/>
      <c r="I139" s="11"/>
    </row>
    <row r="140" spans="1:9" x14ac:dyDescent="0.25">
      <c r="A140" s="11" t="s">
        <v>761</v>
      </c>
      <c r="B140" s="11" t="s">
        <v>472</v>
      </c>
      <c r="C140" s="11" t="s">
        <v>762</v>
      </c>
      <c r="D140" s="11">
        <v>18743</v>
      </c>
      <c r="E140" s="11" t="s">
        <v>448</v>
      </c>
      <c r="F140" s="11"/>
      <c r="G140" s="11" t="s">
        <v>763</v>
      </c>
      <c r="H140" s="11"/>
      <c r="I140" s="11"/>
    </row>
    <row r="141" spans="1:9" x14ac:dyDescent="0.25">
      <c r="A141" s="11" t="s">
        <v>764</v>
      </c>
      <c r="B141" s="11" t="s">
        <v>765</v>
      </c>
      <c r="C141" s="11" t="s">
        <v>766</v>
      </c>
      <c r="D141" s="11">
        <v>18266</v>
      </c>
      <c r="E141" s="11" t="s">
        <v>283</v>
      </c>
      <c r="F141" s="11" t="s">
        <v>284</v>
      </c>
      <c r="G141" s="11" t="s">
        <v>767</v>
      </c>
      <c r="H141" s="11"/>
      <c r="I141" s="11"/>
    </row>
    <row r="142" spans="1:9" x14ac:dyDescent="0.25">
      <c r="A142" s="11" t="s">
        <v>768</v>
      </c>
      <c r="B142" s="11" t="s">
        <v>367</v>
      </c>
      <c r="C142" s="11" t="s">
        <v>769</v>
      </c>
      <c r="D142" s="11">
        <v>18266</v>
      </c>
      <c r="E142" s="11" t="s">
        <v>283</v>
      </c>
      <c r="F142" s="11"/>
      <c r="G142" s="11"/>
      <c r="H142" s="11"/>
      <c r="I142" s="11"/>
    </row>
    <row r="143" spans="1:9" x14ac:dyDescent="0.25">
      <c r="A143" s="11" t="s">
        <v>770</v>
      </c>
      <c r="B143" s="11" t="s">
        <v>771</v>
      </c>
      <c r="C143" s="11" t="s">
        <v>772</v>
      </c>
      <c r="D143" s="11">
        <v>18266</v>
      </c>
      <c r="E143" s="11" t="s">
        <v>283</v>
      </c>
      <c r="F143" s="11" t="s">
        <v>284</v>
      </c>
      <c r="G143" s="11" t="s">
        <v>773</v>
      </c>
      <c r="H143" s="11" t="s">
        <v>774</v>
      </c>
      <c r="I143" s="11"/>
    </row>
    <row r="144" spans="1:9" x14ac:dyDescent="0.25">
      <c r="A144" s="11" t="s">
        <v>775</v>
      </c>
      <c r="B144" s="11" t="s">
        <v>776</v>
      </c>
      <c r="C144" s="11" t="s">
        <v>777</v>
      </c>
      <c r="D144" s="11">
        <v>18264</v>
      </c>
      <c r="E144" s="11" t="s">
        <v>283</v>
      </c>
      <c r="F144" s="11" t="s">
        <v>284</v>
      </c>
      <c r="G144" s="11" t="s">
        <v>778</v>
      </c>
      <c r="H144" s="11" t="s">
        <v>779</v>
      </c>
      <c r="I144" s="11" t="s">
        <v>780</v>
      </c>
    </row>
    <row r="145" spans="1:9" x14ac:dyDescent="0.25">
      <c r="A145" s="11" t="s">
        <v>781</v>
      </c>
      <c r="B145" s="11" t="s">
        <v>541</v>
      </c>
      <c r="C145" s="11"/>
      <c r="D145" s="11"/>
      <c r="E145" s="11"/>
      <c r="F145" s="11" t="s">
        <v>284</v>
      </c>
      <c r="G145" s="11"/>
      <c r="H145" s="11"/>
      <c r="I145" s="11"/>
    </row>
    <row r="146" spans="1:9" x14ac:dyDescent="0.25">
      <c r="A146" s="11" t="s">
        <v>782</v>
      </c>
      <c r="B146" s="11" t="s">
        <v>783</v>
      </c>
      <c r="C146" s="11" t="s">
        <v>784</v>
      </c>
      <c r="D146" s="11"/>
      <c r="E146" s="11" t="s">
        <v>283</v>
      </c>
      <c r="F146" s="11" t="s">
        <v>284</v>
      </c>
      <c r="G146" s="11" t="s">
        <v>213</v>
      </c>
      <c r="H146" s="11"/>
      <c r="I146" s="11"/>
    </row>
    <row r="147" spans="1:9" x14ac:dyDescent="0.25">
      <c r="A147" s="11" t="s">
        <v>785</v>
      </c>
      <c r="B147" s="11" t="s">
        <v>786</v>
      </c>
      <c r="C147" s="11"/>
      <c r="D147" s="11"/>
      <c r="E147" s="11"/>
      <c r="F147" s="11"/>
      <c r="G147" s="11" t="s">
        <v>787</v>
      </c>
      <c r="H147" s="11"/>
      <c r="I147" s="11"/>
    </row>
    <row r="148" spans="1:9" x14ac:dyDescent="0.25">
      <c r="A148" s="11" t="s">
        <v>788</v>
      </c>
      <c r="B148" s="11" t="s">
        <v>789</v>
      </c>
      <c r="C148" s="11" t="s">
        <v>790</v>
      </c>
      <c r="D148" s="11">
        <v>18252</v>
      </c>
      <c r="E148" s="11" t="s">
        <v>290</v>
      </c>
      <c r="F148" s="11"/>
      <c r="G148" s="11"/>
      <c r="H148" s="11"/>
      <c r="I148" s="11"/>
    </row>
    <row r="149" spans="1:9" x14ac:dyDescent="0.25">
      <c r="A149" s="11" t="s">
        <v>791</v>
      </c>
      <c r="B149" s="11" t="s">
        <v>443</v>
      </c>
      <c r="C149" s="11"/>
      <c r="D149" s="11"/>
      <c r="E149" s="11"/>
      <c r="F149" s="11"/>
      <c r="G149" s="11" t="s">
        <v>792</v>
      </c>
      <c r="H149" s="11"/>
      <c r="I149" s="11"/>
    </row>
    <row r="150" spans="1:9" x14ac:dyDescent="0.25">
      <c r="A150" s="11" t="s">
        <v>793</v>
      </c>
      <c r="B150" s="11" t="s">
        <v>794</v>
      </c>
      <c r="C150" s="11" t="s">
        <v>795</v>
      </c>
      <c r="D150" s="11">
        <v>18235</v>
      </c>
      <c r="E150" s="11" t="s">
        <v>290</v>
      </c>
      <c r="F150" s="11"/>
      <c r="G150" s="11" t="s">
        <v>796</v>
      </c>
      <c r="H150" s="11"/>
      <c r="I150" s="11"/>
    </row>
    <row r="151" spans="1:9" x14ac:dyDescent="0.25">
      <c r="A151" s="11" t="s">
        <v>797</v>
      </c>
      <c r="B151" s="11" t="s">
        <v>379</v>
      </c>
      <c r="C151" s="11"/>
      <c r="D151" s="11"/>
      <c r="E151" s="11"/>
      <c r="F151" s="11"/>
      <c r="G151" s="11" t="s">
        <v>798</v>
      </c>
      <c r="H151" s="11"/>
      <c r="I151" s="11"/>
    </row>
    <row r="152" spans="1:9" x14ac:dyDescent="0.25">
      <c r="A152" s="11" t="s">
        <v>799</v>
      </c>
      <c r="B152" s="11" t="s">
        <v>800</v>
      </c>
      <c r="C152" s="11" t="s">
        <v>321</v>
      </c>
      <c r="D152" s="11">
        <v>18264</v>
      </c>
      <c r="E152" s="11" t="s">
        <v>283</v>
      </c>
      <c r="F152" s="11" t="s">
        <v>284</v>
      </c>
      <c r="G152" s="11" t="s">
        <v>801</v>
      </c>
      <c r="H152" s="11"/>
      <c r="I152" s="11"/>
    </row>
    <row r="153" spans="1:9" x14ac:dyDescent="0.25">
      <c r="A153" s="11" t="s">
        <v>802</v>
      </c>
      <c r="B153" s="11" t="s">
        <v>803</v>
      </c>
      <c r="C153" s="11" t="s">
        <v>804</v>
      </c>
      <c r="D153" s="11">
        <v>18232</v>
      </c>
      <c r="E153" s="11" t="s">
        <v>290</v>
      </c>
      <c r="F153" s="11"/>
      <c r="G153" s="11" t="s">
        <v>805</v>
      </c>
      <c r="H153" s="11"/>
      <c r="I153" s="11"/>
    </row>
    <row r="154" spans="1:9" x14ac:dyDescent="0.25">
      <c r="A154" s="11" t="s">
        <v>806</v>
      </c>
      <c r="B154" s="11" t="s">
        <v>605</v>
      </c>
      <c r="C154" s="11" t="s">
        <v>807</v>
      </c>
      <c r="D154" s="11">
        <v>11231</v>
      </c>
      <c r="E154" s="11" t="s">
        <v>318</v>
      </c>
      <c r="F154" s="11"/>
      <c r="G154" s="11" t="s">
        <v>808</v>
      </c>
      <c r="H154" s="11"/>
      <c r="I154" s="11"/>
    </row>
    <row r="155" spans="1:9" x14ac:dyDescent="0.25">
      <c r="A155" s="11" t="s">
        <v>809</v>
      </c>
      <c r="B155" s="11" t="s">
        <v>810</v>
      </c>
      <c r="C155" s="11" t="s">
        <v>811</v>
      </c>
      <c r="D155" s="11">
        <v>18267</v>
      </c>
      <c r="E155" s="11" t="s">
        <v>283</v>
      </c>
      <c r="F155" s="11" t="s">
        <v>284</v>
      </c>
      <c r="G155" s="11"/>
      <c r="H155" s="11"/>
      <c r="I155" s="11"/>
    </row>
    <row r="156" spans="1:9" x14ac:dyDescent="0.25">
      <c r="A156" s="11" t="s">
        <v>812</v>
      </c>
      <c r="B156" s="11" t="s">
        <v>449</v>
      </c>
      <c r="C156" s="11" t="s">
        <v>813</v>
      </c>
      <c r="D156" s="11">
        <v>18254</v>
      </c>
      <c r="E156" s="11" t="s">
        <v>283</v>
      </c>
      <c r="F156" s="11" t="s">
        <v>284</v>
      </c>
      <c r="G156" s="11" t="s">
        <v>814</v>
      </c>
      <c r="H156" s="11" t="s">
        <v>815</v>
      </c>
      <c r="I156" s="11"/>
    </row>
    <row r="157" spans="1:9" x14ac:dyDescent="0.25">
      <c r="A157" s="11" t="s">
        <v>816</v>
      </c>
      <c r="B157" s="11" t="s">
        <v>817</v>
      </c>
      <c r="C157" s="11"/>
      <c r="D157" s="11"/>
      <c r="E157" s="11"/>
      <c r="F157" s="11"/>
      <c r="G157" s="11"/>
      <c r="H157" s="11"/>
      <c r="I157" s="11"/>
    </row>
    <row r="158" spans="1:9" x14ac:dyDescent="0.25">
      <c r="A158" s="11" t="s">
        <v>818</v>
      </c>
      <c r="B158" s="11" t="s">
        <v>819</v>
      </c>
      <c r="C158" s="11" t="s">
        <v>820</v>
      </c>
      <c r="D158" s="11">
        <v>18450</v>
      </c>
      <c r="E158" s="11" t="s">
        <v>574</v>
      </c>
      <c r="F158" s="11"/>
      <c r="G158" s="11" t="s">
        <v>44</v>
      </c>
      <c r="H158" s="11"/>
      <c r="I158" s="11"/>
    </row>
    <row r="159" spans="1:9" x14ac:dyDescent="0.25">
      <c r="A159" s="11" t="s">
        <v>821</v>
      </c>
      <c r="B159" s="11" t="s">
        <v>541</v>
      </c>
      <c r="C159" s="11" t="s">
        <v>822</v>
      </c>
      <c r="D159" s="11">
        <v>18267</v>
      </c>
      <c r="E159" s="11" t="s">
        <v>448</v>
      </c>
      <c r="F159" s="11" t="s">
        <v>284</v>
      </c>
      <c r="G159" s="11" t="s">
        <v>823</v>
      </c>
      <c r="H159" s="11" t="s">
        <v>824</v>
      </c>
      <c r="I159" s="11"/>
    </row>
    <row r="160" spans="1:9" x14ac:dyDescent="0.25">
      <c r="A160" s="11" t="s">
        <v>821</v>
      </c>
      <c r="B160" s="11" t="s">
        <v>316</v>
      </c>
      <c r="C160" s="11"/>
      <c r="D160" s="11"/>
      <c r="E160" s="11"/>
      <c r="F160" s="11"/>
      <c r="G160" s="11" t="s">
        <v>825</v>
      </c>
      <c r="H160" s="11"/>
      <c r="I160" s="11"/>
    </row>
    <row r="161" spans="1:9" x14ac:dyDescent="0.25">
      <c r="A161" s="11" t="s">
        <v>826</v>
      </c>
      <c r="B161" s="11" t="s">
        <v>776</v>
      </c>
      <c r="C161" s="11" t="s">
        <v>827</v>
      </c>
      <c r="D161" s="11">
        <v>18742</v>
      </c>
      <c r="E161" s="11" t="s">
        <v>828</v>
      </c>
      <c r="F161" s="11"/>
      <c r="G161" s="11" t="s">
        <v>829</v>
      </c>
      <c r="H161" s="11"/>
      <c r="I161" s="11"/>
    </row>
    <row r="162" spans="1:9" x14ac:dyDescent="0.25">
      <c r="A162" s="11" t="s">
        <v>830</v>
      </c>
      <c r="B162" s="11" t="s">
        <v>831</v>
      </c>
      <c r="C162" s="11" t="s">
        <v>832</v>
      </c>
      <c r="D162" s="11">
        <v>11521</v>
      </c>
      <c r="E162" s="11" t="s">
        <v>318</v>
      </c>
      <c r="F162" s="11" t="s">
        <v>284</v>
      </c>
      <c r="G162" s="11" t="s">
        <v>833</v>
      </c>
      <c r="H162" s="11" t="s">
        <v>834</v>
      </c>
      <c r="I162" s="2" t="s">
        <v>835</v>
      </c>
    </row>
    <row r="163" spans="1:9" x14ac:dyDescent="0.25">
      <c r="A163" s="11" t="s">
        <v>836</v>
      </c>
      <c r="B163" s="11" t="s">
        <v>837</v>
      </c>
      <c r="C163" s="11"/>
      <c r="D163" s="11"/>
      <c r="E163" s="11"/>
      <c r="F163" s="11" t="s">
        <v>284</v>
      </c>
      <c r="G163" s="11" t="s">
        <v>838</v>
      </c>
      <c r="H163" s="11" t="s">
        <v>839</v>
      </c>
      <c r="I163" s="11"/>
    </row>
    <row r="164" spans="1:9" x14ac:dyDescent="0.25">
      <c r="A164" s="11" t="s">
        <v>840</v>
      </c>
      <c r="B164" s="11" t="s">
        <v>398</v>
      </c>
      <c r="C164" s="11" t="s">
        <v>609</v>
      </c>
      <c r="D164" s="11">
        <v>18268</v>
      </c>
      <c r="E164" s="11" t="s">
        <v>283</v>
      </c>
      <c r="F164" s="11"/>
      <c r="G164" s="11" t="s">
        <v>210</v>
      </c>
      <c r="H164" s="11"/>
      <c r="I164" s="11"/>
    </row>
    <row r="165" spans="1:9" x14ac:dyDescent="0.25">
      <c r="A165" s="11" t="s">
        <v>841</v>
      </c>
      <c r="B165" s="11" t="s">
        <v>842</v>
      </c>
      <c r="C165" s="11" t="s">
        <v>843</v>
      </c>
      <c r="D165" s="11">
        <v>18264</v>
      </c>
      <c r="E165" s="11" t="s">
        <v>283</v>
      </c>
      <c r="F165" s="11" t="s">
        <v>284</v>
      </c>
      <c r="G165" s="11"/>
      <c r="H165" s="11" t="s">
        <v>844</v>
      </c>
      <c r="I165" s="11"/>
    </row>
    <row r="166" spans="1:9" x14ac:dyDescent="0.25">
      <c r="A166" s="11" t="s">
        <v>845</v>
      </c>
      <c r="B166" s="11" t="s">
        <v>367</v>
      </c>
      <c r="C166" s="11" t="s">
        <v>846</v>
      </c>
      <c r="D166" s="11">
        <v>18252</v>
      </c>
      <c r="E166" s="11" t="s">
        <v>290</v>
      </c>
      <c r="F166" s="11"/>
      <c r="G166" s="11" t="s">
        <v>847</v>
      </c>
      <c r="H166" s="11"/>
      <c r="I166" s="11"/>
    </row>
    <row r="167" spans="1:9" x14ac:dyDescent="0.25">
      <c r="A167" s="11" t="s">
        <v>848</v>
      </c>
      <c r="B167" s="11" t="s">
        <v>849</v>
      </c>
      <c r="C167" s="11"/>
      <c r="D167" s="11"/>
      <c r="E167" s="11"/>
      <c r="F167" s="11"/>
      <c r="G167" s="11" t="s">
        <v>850</v>
      </c>
      <c r="H167" s="11"/>
      <c r="I167" s="11"/>
    </row>
    <row r="168" spans="1:9" x14ac:dyDescent="0.25">
      <c r="A168" s="11" t="s">
        <v>851</v>
      </c>
      <c r="B168" s="11" t="s">
        <v>377</v>
      </c>
      <c r="C168" s="11" t="s">
        <v>852</v>
      </c>
      <c r="D168" s="11">
        <v>18135</v>
      </c>
      <c r="E168" s="11" t="s">
        <v>853</v>
      </c>
      <c r="F168" s="11"/>
      <c r="G168" s="11" t="s">
        <v>854</v>
      </c>
      <c r="H168" s="11"/>
      <c r="I168" s="11"/>
    </row>
    <row r="169" spans="1:9" x14ac:dyDescent="0.25">
      <c r="A169" s="11" t="s">
        <v>855</v>
      </c>
      <c r="B169" s="11" t="s">
        <v>856</v>
      </c>
      <c r="C169" s="11" t="s">
        <v>857</v>
      </c>
      <c r="D169" s="11">
        <v>18232</v>
      </c>
      <c r="E169" s="11" t="s">
        <v>290</v>
      </c>
      <c r="F169" s="11" t="s">
        <v>284</v>
      </c>
      <c r="G169" s="11"/>
      <c r="H169" s="11"/>
      <c r="I169" s="11"/>
    </row>
    <row r="170" spans="1:9" x14ac:dyDescent="0.25">
      <c r="A170" s="11" t="s">
        <v>858</v>
      </c>
      <c r="B170" s="11" t="s">
        <v>859</v>
      </c>
      <c r="C170" s="11" t="s">
        <v>860</v>
      </c>
      <c r="D170" s="11">
        <v>18762</v>
      </c>
      <c r="E170" s="11" t="s">
        <v>448</v>
      </c>
      <c r="F170" s="11" t="s">
        <v>284</v>
      </c>
      <c r="G170" s="11" t="s">
        <v>861</v>
      </c>
      <c r="H170" s="11"/>
      <c r="I170" s="11"/>
    </row>
    <row r="171" spans="1:9" x14ac:dyDescent="0.25">
      <c r="A171" s="11" t="s">
        <v>858</v>
      </c>
      <c r="B171" s="11" t="s">
        <v>862</v>
      </c>
      <c r="C171" s="11" t="s">
        <v>863</v>
      </c>
      <c r="D171" s="11">
        <v>18255</v>
      </c>
      <c r="E171" s="11" t="s">
        <v>283</v>
      </c>
      <c r="F171" s="11" t="s">
        <v>284</v>
      </c>
      <c r="G171" s="11" t="s">
        <v>864</v>
      </c>
      <c r="H171" s="11" t="s">
        <v>328</v>
      </c>
      <c r="I171" s="11" t="s">
        <v>190</v>
      </c>
    </row>
    <row r="172" spans="1:9" x14ac:dyDescent="0.25">
      <c r="A172" s="11" t="s">
        <v>865</v>
      </c>
      <c r="B172" s="11" t="s">
        <v>866</v>
      </c>
      <c r="C172" s="11" t="s">
        <v>867</v>
      </c>
      <c r="D172" s="11">
        <v>18264</v>
      </c>
      <c r="E172" s="11" t="s">
        <v>283</v>
      </c>
      <c r="F172" s="11"/>
      <c r="G172" s="11" t="s">
        <v>868</v>
      </c>
      <c r="H172" s="11"/>
      <c r="I172" s="11"/>
    </row>
    <row r="173" spans="1:9" x14ac:dyDescent="0.25">
      <c r="A173" s="11" t="s">
        <v>869</v>
      </c>
      <c r="B173" s="11" t="s">
        <v>610</v>
      </c>
      <c r="C173" s="11" t="s">
        <v>870</v>
      </c>
      <c r="D173" s="11">
        <v>18264</v>
      </c>
      <c r="E173" s="11" t="s">
        <v>283</v>
      </c>
      <c r="F173" s="11"/>
      <c r="G173" s="11" t="s">
        <v>871</v>
      </c>
      <c r="H173" s="11"/>
      <c r="I173" s="11"/>
    </row>
    <row r="174" spans="1:9" x14ac:dyDescent="0.25">
      <c r="A174" s="11" t="s">
        <v>872</v>
      </c>
      <c r="B174" s="11" t="s">
        <v>873</v>
      </c>
      <c r="C174" s="11" t="s">
        <v>874</v>
      </c>
      <c r="D174" s="11">
        <v>18253</v>
      </c>
      <c r="E174" s="11" t="s">
        <v>290</v>
      </c>
      <c r="F174" s="11" t="s">
        <v>284</v>
      </c>
      <c r="G174" s="11" t="s">
        <v>875</v>
      </c>
      <c r="H174" s="11" t="s">
        <v>876</v>
      </c>
      <c r="I174" s="11"/>
    </row>
    <row r="175" spans="1:9" x14ac:dyDescent="0.25">
      <c r="A175" s="11" t="s">
        <v>877</v>
      </c>
      <c r="B175" s="11" t="s">
        <v>472</v>
      </c>
      <c r="C175" s="11"/>
      <c r="D175" s="11"/>
      <c r="E175" s="11"/>
      <c r="F175" s="11"/>
      <c r="G175" s="11" t="s">
        <v>878</v>
      </c>
      <c r="H175" s="11"/>
      <c r="I175" s="11"/>
    </row>
    <row r="176" spans="1:9" x14ac:dyDescent="0.25">
      <c r="A176" s="11" t="s">
        <v>879</v>
      </c>
      <c r="B176" s="11" t="s">
        <v>880</v>
      </c>
      <c r="C176" s="11" t="s">
        <v>881</v>
      </c>
      <c r="D176" s="11">
        <v>18265</v>
      </c>
      <c r="E176" s="11" t="s">
        <v>283</v>
      </c>
      <c r="F176" s="11" t="s">
        <v>284</v>
      </c>
      <c r="G176" s="11" t="s">
        <v>882</v>
      </c>
      <c r="H176" s="11"/>
      <c r="I176" s="11"/>
    </row>
    <row r="177" spans="1:9" x14ac:dyDescent="0.25">
      <c r="A177" s="11" t="s">
        <v>883</v>
      </c>
      <c r="B177" s="11" t="s">
        <v>379</v>
      </c>
      <c r="C177" s="11" t="s">
        <v>884</v>
      </c>
      <c r="D177" s="11">
        <v>18732</v>
      </c>
      <c r="E177" s="11" t="s">
        <v>448</v>
      </c>
      <c r="F177" s="11" t="s">
        <v>284</v>
      </c>
      <c r="G177" s="11" t="s">
        <v>885</v>
      </c>
      <c r="H177" s="11"/>
      <c r="I177" s="11"/>
    </row>
    <row r="178" spans="1:9" x14ac:dyDescent="0.25">
      <c r="A178" s="11" t="s">
        <v>886</v>
      </c>
      <c r="B178" s="11" t="s">
        <v>887</v>
      </c>
      <c r="C178" s="11" t="s">
        <v>354</v>
      </c>
      <c r="D178" s="11">
        <v>18268</v>
      </c>
      <c r="E178" s="11" t="s">
        <v>283</v>
      </c>
      <c r="F178" s="11" t="s">
        <v>284</v>
      </c>
      <c r="G178" s="11" t="s">
        <v>888</v>
      </c>
      <c r="H178" s="11"/>
      <c r="I178" s="11"/>
    </row>
    <row r="179" spans="1:9" x14ac:dyDescent="0.25">
      <c r="A179" s="11" t="s">
        <v>889</v>
      </c>
      <c r="B179" s="11" t="s">
        <v>890</v>
      </c>
      <c r="C179" s="11" t="s">
        <v>891</v>
      </c>
      <c r="D179" s="11">
        <v>18732</v>
      </c>
      <c r="E179" s="11" t="s">
        <v>448</v>
      </c>
      <c r="F179" s="11"/>
      <c r="G179" s="11" t="s">
        <v>198</v>
      </c>
      <c r="H179" s="11"/>
      <c r="I179" s="11"/>
    </row>
    <row r="180" spans="1:9" x14ac:dyDescent="0.25">
      <c r="A180" s="11" t="s">
        <v>892</v>
      </c>
      <c r="B180" s="11" t="s">
        <v>367</v>
      </c>
      <c r="C180" s="11" t="s">
        <v>893</v>
      </c>
      <c r="D180" s="11">
        <v>18263</v>
      </c>
      <c r="E180" s="11" t="s">
        <v>283</v>
      </c>
      <c r="F180" s="11"/>
      <c r="G180" s="11" t="s">
        <v>894</v>
      </c>
      <c r="H180" s="11"/>
      <c r="I180" s="11"/>
    </row>
    <row r="181" spans="1:9" x14ac:dyDescent="0.25">
      <c r="A181" s="11" t="s">
        <v>895</v>
      </c>
      <c r="B181" s="11" t="s">
        <v>896</v>
      </c>
      <c r="C181" s="11" t="s">
        <v>897</v>
      </c>
      <c r="D181" s="11">
        <v>18231</v>
      </c>
      <c r="E181" s="11" t="s">
        <v>290</v>
      </c>
      <c r="F181" s="11" t="s">
        <v>284</v>
      </c>
      <c r="G181" s="11" t="s">
        <v>898</v>
      </c>
      <c r="H181" s="11" t="s">
        <v>899</v>
      </c>
      <c r="I181" s="11"/>
    </row>
  </sheetData>
  <hyperlinks>
    <hyperlink ref="G2" r:id="rId1" xr:uid="{244BDEE8-B679-4BD9-9529-DE99064C007F}"/>
    <hyperlink ref="G4" r:id="rId2" xr:uid="{506FCE80-2CDA-4597-A1DE-3716F7535A9D}"/>
    <hyperlink ref="G6" r:id="rId3" xr:uid="{75D73D20-C80F-4BA7-9040-925A0016F1E5}"/>
    <hyperlink ref="G7" r:id="rId4" xr:uid="{017915CE-473C-466A-BC58-683AE33E74AA}"/>
    <hyperlink ref="G5" r:id="rId5" xr:uid="{6C7B38B1-CB30-41D6-906A-D330552364DE}"/>
    <hyperlink ref="G9" r:id="rId6" xr:uid="{3F228398-1808-4529-BD31-97E5161D7F53}"/>
    <hyperlink ref="G8" r:id="rId7" xr:uid="{7B59933C-A27D-4AB1-B9F3-A4173B82CC7D}"/>
    <hyperlink ref="G11" r:id="rId8" xr:uid="{CFF3B9CD-529E-4AA4-A31F-9C7413BDD087}"/>
    <hyperlink ref="G12" r:id="rId9" xr:uid="{29305002-A2F8-4F8D-B2E4-C22E546D0C9F}"/>
    <hyperlink ref="G13" r:id="rId10" xr:uid="{0AA1A6B2-27B1-4C97-B7DB-2F857192B017}"/>
    <hyperlink ref="G15" r:id="rId11" xr:uid="{F3A8AA3B-2CF3-4A21-934F-1B9075D28F50}"/>
    <hyperlink ref="G16" r:id="rId12" xr:uid="{909FA80F-4D3D-4E10-B65B-821DAEC562B8}"/>
    <hyperlink ref="G17" r:id="rId13" xr:uid="{477158E3-92B8-475C-8BF5-962125C44527}"/>
    <hyperlink ref="G18" r:id="rId14" xr:uid="{EED7F4DD-AA13-4FD9-843B-F7E532F403EE}"/>
    <hyperlink ref="G19" r:id="rId15" xr:uid="{8B7FD87D-01D1-49D2-94F0-98C942CAD627}"/>
    <hyperlink ref="G20" r:id="rId16" xr:uid="{42B8ED6B-0E5F-4509-83C0-8AD64323B307}"/>
    <hyperlink ref="G21" r:id="rId17" xr:uid="{6584B427-1627-42B7-81FE-DE430A54369A}"/>
    <hyperlink ref="G22" r:id="rId18" xr:uid="{D32425B6-8943-423B-9ABD-31302E60C420}"/>
    <hyperlink ref="G26" r:id="rId19" xr:uid="{7172D852-C44F-4850-8987-DE134D799156}"/>
    <hyperlink ref="G27" r:id="rId20" xr:uid="{3C0934EB-0DD5-4A09-B975-D59502DAAE2E}"/>
    <hyperlink ref="G28" r:id="rId21" xr:uid="{FA266CA3-1628-49C4-971D-088B1286FB13}"/>
    <hyperlink ref="G29" r:id="rId22" xr:uid="{42AE2C8B-2C6B-4B3C-94E2-04598F3F91D1}"/>
    <hyperlink ref="G30" r:id="rId23" xr:uid="{A5B39A09-712E-469E-B5C9-46682DCEFBD6}"/>
    <hyperlink ref="G33" r:id="rId24" xr:uid="{F65DA96E-1B64-49F8-AA32-A8D31B70B949}"/>
    <hyperlink ref="G35" r:id="rId25" xr:uid="{02399EAF-2EE0-4196-848C-9326C8CC9BE6}"/>
    <hyperlink ref="G36" r:id="rId26" xr:uid="{6B31660A-0AEE-41FD-B6CA-0FC2394049B5}"/>
    <hyperlink ref="G37" r:id="rId27" xr:uid="{38F5780B-D96E-4442-A8BD-BC86AFEB00B7}"/>
    <hyperlink ref="G39" r:id="rId28" xr:uid="{2EB67FDB-C048-48C4-81E0-0AD8197B4F92}"/>
    <hyperlink ref="G41" r:id="rId29" xr:uid="{377600D2-993C-4FC2-98BB-10F11B717713}"/>
    <hyperlink ref="G45" r:id="rId30" xr:uid="{60AAED66-0571-4AA0-A103-2EE6C8AA71AB}"/>
    <hyperlink ref="G46" r:id="rId31" xr:uid="{E65BD4A4-C09B-47BE-B03B-FADBFA73F585}"/>
    <hyperlink ref="G42" r:id="rId32" xr:uid="{434A29C9-9B20-4744-81E3-24BA74AE116F}"/>
    <hyperlink ref="G44" r:id="rId33" xr:uid="{1E479F3E-246D-47EA-A7B9-14B3AA4A0D8A}"/>
    <hyperlink ref="G48" r:id="rId34" xr:uid="{B36F296F-291B-47C1-BDF1-94572CFF86C7}"/>
    <hyperlink ref="G49" r:id="rId35" xr:uid="{021F051E-BCBB-4CE8-BD1E-2779909F516F}"/>
    <hyperlink ref="G51" r:id="rId36" xr:uid="{E85D2F2A-A79D-44C8-A7F2-6B99AB49204A}"/>
    <hyperlink ref="G52" r:id="rId37" xr:uid="{93876B66-C66E-415B-B563-7B4E0234B245}"/>
    <hyperlink ref="G54" r:id="rId38" xr:uid="{12BF26FA-FAB7-4508-9629-BBF2A570C577}"/>
    <hyperlink ref="G55" r:id="rId39" xr:uid="{39E721FB-ED67-4E46-8F4B-E281C941AEA7}"/>
    <hyperlink ref="G56" r:id="rId40" xr:uid="{DAFCAE07-7C8C-4D67-A0F5-FB2493E25523}"/>
    <hyperlink ref="G57" r:id="rId41" xr:uid="{A4590823-73A7-4CA0-92C1-8373796B56E2}"/>
    <hyperlink ref="G58" r:id="rId42" xr:uid="{99A15DDC-F408-45C4-8C27-1A33CA9230D5}"/>
    <hyperlink ref="G59" r:id="rId43" xr:uid="{38E37350-6A81-41F6-843A-824AAFE931FB}"/>
    <hyperlink ref="G60" r:id="rId44" xr:uid="{7BF515F3-292F-4F22-A093-7148879F2DCA}"/>
    <hyperlink ref="G61" r:id="rId45" xr:uid="{721C8B27-F36F-4F65-9844-B3AD58961809}"/>
    <hyperlink ref="G62" r:id="rId46" xr:uid="{1B33DF20-5438-4BA6-989B-856C7E9765EF}"/>
    <hyperlink ref="G63" r:id="rId47" xr:uid="{733923D2-179B-41A3-9F04-4C31E3B442EF}"/>
    <hyperlink ref="G64" r:id="rId48" xr:uid="{3DF5F502-8608-4EFA-BD7A-B3263124A103}"/>
    <hyperlink ref="G53" r:id="rId49" xr:uid="{652729A9-13B0-439F-BAE6-E4D4E9492A8B}"/>
    <hyperlink ref="G65" r:id="rId50" xr:uid="{FED282A9-4BCA-46E0-814A-9B317A1E77F8}"/>
    <hyperlink ref="G66" r:id="rId51" xr:uid="{399F4433-D958-4404-8611-51BDE3FE72A1}"/>
    <hyperlink ref="G68" r:id="rId52" xr:uid="{DD477C6C-B3D1-424C-8E47-065DD0B636BF}"/>
    <hyperlink ref="G69" r:id="rId53" xr:uid="{71BCDAC3-0FF3-4C4F-AC47-CDC9A60F0FB3}"/>
    <hyperlink ref="G70" r:id="rId54" xr:uid="{CC904629-43DB-48F6-ABA5-873D7F0ADB02}"/>
    <hyperlink ref="G71" r:id="rId55" xr:uid="{0693FD10-8FB5-4BA1-B2F8-6E11000BEE88}"/>
    <hyperlink ref="G72" r:id="rId56" xr:uid="{0B1A4CD0-FCB3-4509-917A-B57E73F8D458}"/>
    <hyperlink ref="G73" r:id="rId57" xr:uid="{D4CC054C-89BF-4BAC-A7D6-0DB26B3E2B0E}"/>
    <hyperlink ref="G74" r:id="rId58" xr:uid="{39653E4F-8638-4FF3-992F-452BD52962C7}"/>
    <hyperlink ref="G75" r:id="rId59" xr:uid="{62D5585F-CA4E-411E-9B0D-3C847AE4AF83}"/>
    <hyperlink ref="G76" r:id="rId60" xr:uid="{3EBFC0C6-90A1-4CDF-9F58-2A96B4D806F3}"/>
    <hyperlink ref="G79" r:id="rId61" xr:uid="{7554E9F2-A1C9-400C-97A0-19B3025D8CA1}"/>
    <hyperlink ref="G80" r:id="rId62" xr:uid="{EE52601D-1883-44D7-A71B-05E8571CD680}"/>
    <hyperlink ref="G81" r:id="rId63" xr:uid="{5DC87532-2216-4DDD-BDC9-3794E14D6D64}"/>
    <hyperlink ref="G82" r:id="rId64" xr:uid="{27E90BA6-F0CF-4E5A-8C88-F5C3675F5CF1}"/>
    <hyperlink ref="G84" r:id="rId65" xr:uid="{EE5B2873-BA33-4EB6-9A18-BA42DCB29AFD}"/>
    <hyperlink ref="G87" r:id="rId66" xr:uid="{2D9DA46E-7DCC-4394-8E9F-17B7BD59DC25}"/>
    <hyperlink ref="G86" r:id="rId67" xr:uid="{C7BA794D-04D7-459F-986F-F310269CBBE5}"/>
    <hyperlink ref="G88" r:id="rId68" xr:uid="{53C2F061-4F35-4691-BB04-E62198924721}"/>
    <hyperlink ref="G89" r:id="rId69" xr:uid="{2E79F212-AD86-47E9-844E-100AAC9703C2}"/>
    <hyperlink ref="G90" r:id="rId70" xr:uid="{4F27EB41-5EE8-4A65-B103-828080644B99}"/>
    <hyperlink ref="G91" r:id="rId71" xr:uid="{F11FE348-BE59-4138-A3B2-28FD4643E93F}"/>
    <hyperlink ref="G92" r:id="rId72" xr:uid="{20DBE756-B478-4CF1-AB39-7B8C2613C742}"/>
    <hyperlink ref="G93" r:id="rId73" xr:uid="{2C28CE46-F721-47CC-9B29-36F1D18218D3}"/>
    <hyperlink ref="G98" r:id="rId74" xr:uid="{49745D3B-766A-4FDE-B8ED-70C198B678C6}"/>
    <hyperlink ref="G99" r:id="rId75" xr:uid="{BB353F01-08CB-4E79-A38F-886663D7D11B}"/>
    <hyperlink ref="G100" r:id="rId76" xr:uid="{74028274-52C9-4046-BE77-CD5CF54AA3BD}"/>
    <hyperlink ref="G101" r:id="rId77" xr:uid="{7BDDF696-C4B4-4793-8498-315B7C4ACEDE}"/>
    <hyperlink ref="G103" r:id="rId78" xr:uid="{FD142181-D3FE-4498-98FE-61CA882BBFE2}"/>
    <hyperlink ref="G104" r:id="rId79" xr:uid="{241FFFAD-C461-49A0-A366-D37032A63B11}"/>
    <hyperlink ref="G105" r:id="rId80" xr:uid="{79E87472-4DA6-43C8-B054-306457CF339E}"/>
    <hyperlink ref="G106" r:id="rId81" xr:uid="{9A052750-E9B5-4AE8-BC63-CAA92CE8E048}"/>
    <hyperlink ref="G107" r:id="rId82" xr:uid="{039947FF-3115-4893-8693-5530291403C6}"/>
    <hyperlink ref="G108" r:id="rId83" xr:uid="{03D6F842-E385-4EB2-ACF8-AD51211688E7}"/>
    <hyperlink ref="G110" r:id="rId84" xr:uid="{6D6691FC-B158-478A-A4BF-935FCF6947EE}"/>
    <hyperlink ref="G111" r:id="rId85" xr:uid="{E06B0200-30EC-4A19-8178-FEDB8033D2D7}"/>
    <hyperlink ref="G113" r:id="rId86" xr:uid="{FFAA5B84-9E73-4519-BED7-9825A3A8D6A7}"/>
    <hyperlink ref="G114" r:id="rId87" xr:uid="{E83110D3-858A-456D-82E0-A4FF93EF8968}"/>
    <hyperlink ref="G115" r:id="rId88" xr:uid="{AB26705A-A494-4CCF-AB0A-FF48FD16CBFE}"/>
    <hyperlink ref="G117" r:id="rId89" xr:uid="{44484F68-566E-46B4-8DDB-97C9C5345321}"/>
    <hyperlink ref="I117" r:id="rId90" xr:uid="{16C35B16-21A8-411A-8EB0-422BE0D74D06}"/>
    <hyperlink ref="G118" r:id="rId91" xr:uid="{25B03BE3-4FF1-4294-BA10-F95AAA10D03A}"/>
    <hyperlink ref="G120" r:id="rId92" xr:uid="{73CE9EF9-10CE-4C23-9C2D-A73793BFBB34}"/>
    <hyperlink ref="G122" r:id="rId93" xr:uid="{8E375553-1E59-4E7F-BB1B-5929D2447C06}"/>
    <hyperlink ref="G123" r:id="rId94" xr:uid="{4AA84381-70BB-43C2-82F7-E9A93B60A1B3}"/>
    <hyperlink ref="G125" r:id="rId95" xr:uid="{4C5ADB7F-AD8B-44A0-B12A-F93A90FACA7E}"/>
    <hyperlink ref="G126" r:id="rId96" xr:uid="{2FD5DDB2-5E41-499C-9FB1-85B1401B6AFB}"/>
    <hyperlink ref="G121" r:id="rId97" xr:uid="{58243962-AE43-45BA-A03A-7C249A4FFBF6}"/>
    <hyperlink ref="G127" r:id="rId98" xr:uid="{FA3D07FF-DFC8-4400-9607-54A2B78D9653}"/>
    <hyperlink ref="G128" r:id="rId99" xr:uid="{BCAC653D-D228-4DA7-B06D-4F4DF461BAD3}"/>
    <hyperlink ref="G129" r:id="rId100" xr:uid="{9A425A8B-14AE-4098-974D-61E467148FF4}"/>
    <hyperlink ref="G130" r:id="rId101" xr:uid="{F3264B76-468B-47DB-9CFB-F10B89E0F464}"/>
    <hyperlink ref="G131" r:id="rId102" xr:uid="{8BF99665-E2C9-4151-827E-7E0CBECA39D7}"/>
    <hyperlink ref="G132" r:id="rId103" xr:uid="{7F0FE987-4EA5-4848-BDDD-A726BDDE930B}"/>
    <hyperlink ref="G133" r:id="rId104" xr:uid="{967DBE7E-8DA3-4BB9-9488-EE19B7D3F739}"/>
    <hyperlink ref="G134" r:id="rId105" xr:uid="{AFC32416-F61C-44BA-A2D7-8A74E80D00F0}"/>
    <hyperlink ref="G135" r:id="rId106" xr:uid="{E50E1D74-3BA9-4EA5-8D44-552B7A2F0B5C}"/>
    <hyperlink ref="G136" r:id="rId107" xr:uid="{06A74753-E8F3-4B86-8600-A8DBF990C411}"/>
    <hyperlink ref="G137" r:id="rId108" xr:uid="{C9F1DCF2-77CB-4809-B05E-8D008F7335F6}"/>
    <hyperlink ref="G138" r:id="rId109" xr:uid="{A719065C-680E-4E10-AC67-991D3C3F7244}"/>
    <hyperlink ref="G139" r:id="rId110" xr:uid="{CEBD2487-7D51-4F61-8C83-7EEB6D894242}"/>
    <hyperlink ref="G140" r:id="rId111" xr:uid="{EE4E3D20-1DB3-4DF3-A1D9-270F2BD416E1}"/>
    <hyperlink ref="G141" r:id="rId112" xr:uid="{62DF3091-4F53-4B8E-A9C2-3307AB792CF7}"/>
    <hyperlink ref="G143" r:id="rId113" xr:uid="{FA53F615-79B4-4BEB-AEB8-A32F11851E03}"/>
    <hyperlink ref="G144" r:id="rId114" xr:uid="{4EB728A2-BA2C-48B4-A9C2-DD9AF70C1259}"/>
    <hyperlink ref="G146" r:id="rId115" xr:uid="{D27F265D-D19A-48FA-BBC6-DF5F535EA4D9}"/>
    <hyperlink ref="G149" r:id="rId116" xr:uid="{B0BCBB28-6447-4582-87CE-DABC2E582CA8}"/>
    <hyperlink ref="G150" r:id="rId117" xr:uid="{EC1A3A34-FC72-4A0B-A57A-E0F53AE068B9}"/>
    <hyperlink ref="G151" r:id="rId118" xr:uid="{745F1700-C806-4DDA-94B3-B38FA1156BD2}"/>
    <hyperlink ref="G152" r:id="rId119" xr:uid="{4D90E940-3681-48FC-9D3E-9AC36B33748F}"/>
    <hyperlink ref="G153" r:id="rId120" xr:uid="{C8A09E6E-6517-4253-B024-A65FA2C3BFE2}"/>
    <hyperlink ref="G154" r:id="rId121" xr:uid="{8A4406B3-FF2B-4C78-8D1E-766E43B6D6E5}"/>
    <hyperlink ref="G156" r:id="rId122" xr:uid="{DC7EA91D-2A46-4211-A61A-0D33A642449B}"/>
    <hyperlink ref="G158" r:id="rId123" xr:uid="{36571691-52AC-4538-8ED4-646754CFD0DE}"/>
    <hyperlink ref="G159" r:id="rId124" xr:uid="{321F8179-739E-4E7F-8DEF-75666B3E485D}"/>
    <hyperlink ref="G160" r:id="rId125" xr:uid="{26802857-67D7-4132-9038-F98808FFA5C2}"/>
    <hyperlink ref="G162" r:id="rId126" xr:uid="{3E30A51D-F4BB-498F-82F0-EE080B799D82}"/>
    <hyperlink ref="G163" r:id="rId127" xr:uid="{762C8F34-7D47-434A-A13D-2F72F06A55BC}"/>
    <hyperlink ref="G164" r:id="rId128" xr:uid="{D1B03A9A-CCF0-4BBD-9D12-633BC9E9B616}"/>
    <hyperlink ref="G166" r:id="rId129" xr:uid="{8509EF9A-CCDF-4EA7-BD0B-C5B0A2F9AB60}"/>
    <hyperlink ref="G167" r:id="rId130" xr:uid="{CDCA4624-E80A-4825-81EA-519998130B44}"/>
    <hyperlink ref="G168" r:id="rId131" xr:uid="{A7322C47-63FA-4392-BEE0-544E4D73FD80}"/>
    <hyperlink ref="G170" r:id="rId132" xr:uid="{67756FFD-835C-4918-AACD-7576E6D2E46A}"/>
    <hyperlink ref="G171" r:id="rId133" xr:uid="{CCE36A09-109D-4D90-9F30-BA552848D162}"/>
    <hyperlink ref="G172" r:id="rId134" xr:uid="{4C165B80-C7A1-484F-A73A-0A1A4B7E39AC}"/>
    <hyperlink ref="G173" r:id="rId135" xr:uid="{FA88589A-ADDA-4983-A511-57DE82FE24EE}"/>
    <hyperlink ref="G174" r:id="rId136" xr:uid="{C1ACD6CD-526E-4F32-B2E3-2937D34137B7}"/>
    <hyperlink ref="G175" r:id="rId137" xr:uid="{38DCD97B-6505-495E-82F9-A8F3C585AD88}"/>
    <hyperlink ref="G176" r:id="rId138" xr:uid="{E1960661-278B-4901-9E3A-B333BD795F91}"/>
    <hyperlink ref="G177" r:id="rId139" xr:uid="{11CBB6C3-78B0-48EA-94EA-C0F215F021D9}"/>
    <hyperlink ref="G178" r:id="rId140" xr:uid="{7554B385-1A7F-4797-AA3C-4132EF48FC2C}"/>
    <hyperlink ref="G179" r:id="rId141" xr:uid="{B94CD084-6E33-4A28-A6BD-682F0B46C806}"/>
    <hyperlink ref="G180" r:id="rId142" xr:uid="{0CA34C87-0837-42AF-A3BF-B2F718F5D573}"/>
    <hyperlink ref="G181" r:id="rId143" xr:uid="{B4913E7E-CE5C-4EEA-A04E-570595444206}"/>
    <hyperlink ref="G78" r:id="rId144" xr:uid="{D40BD311-5E4C-42C9-A132-2B5A188770E6}"/>
    <hyperlink ref="I125" r:id="rId145" xr:uid="{D5FFD541-F7D8-4B33-A539-7658143C8ECB}"/>
    <hyperlink ref="I144" r:id="rId146" xr:uid="{7CD1E874-763C-40FE-87E7-B6F1E410436E}"/>
    <hyperlink ref="I162" r:id="rId147" display="suzanne.ulff@gmail.com, " xr:uid="{292751EB-661B-4EAF-A948-873F71769FFB}"/>
    <hyperlink ref="I171" r:id="rId148" xr:uid="{300ED573-348F-4126-B660-D4719E50F61F}"/>
    <hyperlink ref="G161" r:id="rId149" xr:uid="{176F88B5-CCD4-4B10-BCEA-6BA49908A978}"/>
  </hyperlinks>
  <pageMargins left="0.7" right="0.7" top="0.75" bottom="0.75" header="0.3" footer="0.3"/>
  <pageSetup paperSize="9" orientation="portrait" r:id="rId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15</vt:i4>
      </vt:variant>
      <vt:variant>
        <vt:lpstr>Namngivna områden</vt:lpstr>
      </vt:variant>
      <vt:variant>
        <vt:i4>1</vt:i4>
      </vt:variant>
    </vt:vector>
  </HeadingPairs>
  <TitlesOfParts>
    <vt:vector size="16" baseType="lpstr">
      <vt:lpstr>RR BR 2025</vt:lpstr>
      <vt:lpstr>Kto balans 2025-12-31</vt:lpstr>
      <vt:lpstr>PLUSGIROKONTO 2025</vt:lpstr>
      <vt:lpstr>RR BR 2024</vt:lpstr>
      <vt:lpstr>Kto balans 2024-12-31 </vt:lpstr>
      <vt:lpstr>PLUSGIROKONTO 2024</vt:lpstr>
      <vt:lpstr>RR BR 2023</vt:lpstr>
      <vt:lpstr>Kto balans 2023-12-31</vt:lpstr>
      <vt:lpstr>PLUSGIROKONTO 2023</vt:lpstr>
      <vt:lpstr>PLUSGIROKONTO 2022</vt:lpstr>
      <vt:lpstr>Medlemsregister 2022</vt:lpstr>
      <vt:lpstr>mailadresser 22 t 24</vt:lpstr>
      <vt:lpstr>Kto balans 2022-12-31</vt:lpstr>
      <vt:lpstr>RR BR 2022</vt:lpstr>
      <vt:lpstr>Medlemsregister 2021</vt:lpstr>
      <vt:lpstr>'mailadresser 22 t 24'!Urval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Karsten Husberg</dc:creator>
  <cp:lastModifiedBy>Lars Avellan</cp:lastModifiedBy>
  <cp:lastPrinted>2026-05-05T20:21:56Z</cp:lastPrinted>
  <dcterms:created xsi:type="dcterms:W3CDTF">2022-12-18T12:36:34Z</dcterms:created>
  <dcterms:modified xsi:type="dcterms:W3CDTF">2026-05-19T09:24:06Z</dcterms:modified>
</cp:coreProperties>
</file>